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airyCo MI\Datum from M\Website PB\Prices\Retail market prices\GB retail prices\"/>
    </mc:Choice>
  </mc:AlternateContent>
  <xr:revisionPtr revIDLastSave="0" documentId="13_ncr:1_{5C5A4E4E-0A2F-499A-AD0E-48DCBA941140}" xr6:coauthVersionLast="47" xr6:coauthVersionMax="47" xr10:uidLastSave="{00000000-0000-0000-0000-000000000000}"/>
  <bookViews>
    <workbookView xWindow="-28920" yWindow="-120" windowWidth="29040" windowHeight="15720" xr2:uid="{00000000-000D-0000-FFFF-FFFF00000000}"/>
  </bookViews>
  <sheets>
    <sheet name="GB retail prices" sheetId="1" r:id="rId1"/>
    <sheet name="Charts" sheetId="6" r:id="rId2"/>
    <sheet name=" Table (hide)" sheetId="4" state="hidden" r:id="rId3"/>
    <sheet name="Disclaimer and notes" sheetId="2" r:id="rId4"/>
  </sheets>
  <definedNames>
    <definedName name="_xlnm._FilterDatabase" localSheetId="2" hidden="1">' Table (hide)'!#REF!</definedName>
    <definedName name="CR_Export_Quarterly_Prices">#REF!</definedName>
    <definedName name="CR_Export_Weekly_Prices">#REF!</definedName>
    <definedName name="CR_Export_Yearly_Prices">#REF!</definedName>
    <definedName name="Month">#REF!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16" i="4" s="1"/>
  <c r="C10" i="4"/>
  <c r="F10" i="4" s="1"/>
  <c r="D10" i="4" l="1"/>
  <c r="D13" i="4" s="1"/>
  <c r="D19" i="4"/>
  <c r="C16" i="4"/>
  <c r="F16" i="4" s="1"/>
  <c r="D18" i="4"/>
  <c r="D17" i="4"/>
  <c r="D12" i="4"/>
  <c r="D11" i="4"/>
  <c r="D7" i="4"/>
  <c r="D6" i="4" l="1"/>
  <c r="F5" i="4"/>
  <c r="F18" i="4" l="1"/>
  <c r="F6" i="4"/>
  <c r="F12" i="4" l="1"/>
  <c r="F19" i="4"/>
  <c r="F7" i="4"/>
  <c r="F17" i="4"/>
  <c r="F13" i="4"/>
  <c r="F11" i="4"/>
  <c r="C7" i="4" l="1"/>
  <c r="C18" i="4"/>
  <c r="C6" i="4"/>
  <c r="C19" i="4"/>
  <c r="C12" i="4"/>
  <c r="C17" i="4"/>
  <c r="C11" i="4"/>
  <c r="C13" i="4"/>
  <c r="E13" i="4" l="1"/>
  <c r="G13" i="4"/>
  <c r="G11" i="4"/>
  <c r="E11" i="4"/>
  <c r="G17" i="4"/>
  <c r="E17" i="4"/>
  <c r="E12" i="4"/>
  <c r="G12" i="4"/>
  <c r="E19" i="4"/>
  <c r="G19" i="4"/>
  <c r="E6" i="4"/>
  <c r="G6" i="4"/>
  <c r="G18" i="4"/>
  <c r="E18" i="4"/>
  <c r="E7" i="4"/>
  <c r="G7" i="4"/>
</calcChain>
</file>

<file path=xl/sharedStrings.xml><?xml version="1.0" encoding="utf-8"?>
<sst xmlns="http://schemas.openxmlformats.org/spreadsheetml/2006/main" count="399" uniqueCount="45">
  <si>
    <t>4 pint*</t>
  </si>
  <si>
    <t>Doorstep**</t>
  </si>
  <si>
    <t>Mature</t>
  </si>
  <si>
    <t>Mild</t>
  </si>
  <si>
    <t>GB retail prices</t>
  </si>
  <si>
    <t>Disclaimer</t>
  </si>
  <si>
    <t>Contact us</t>
  </si>
  <si>
    <t>Telephone</t>
  </si>
  <si>
    <t>Email</t>
  </si>
  <si>
    <t>Website</t>
  </si>
  <si>
    <t>ahdb.org.uk</t>
  </si>
  <si>
    <t>Liquid</t>
  </si>
  <si>
    <t>pence per pack</t>
  </si>
  <si>
    <t>pence per litre</t>
  </si>
  <si>
    <t>pence per kg</t>
  </si>
  <si>
    <t>Total cream</t>
  </si>
  <si>
    <t>Double cream</t>
  </si>
  <si>
    <t>Single cream</t>
  </si>
  <si>
    <t>Total market</t>
  </si>
  <si>
    <t>Total Cheddar</t>
  </si>
  <si>
    <t>**milkandmore online price (price on reported date) - 1 pint semi-skimmed glass bottle</t>
  </si>
  <si>
    <t>Notes</t>
  </si>
  <si>
    <t>Liquid milk (pence per pack)</t>
  </si>
  <si>
    <t>Cream (pence per litre)</t>
  </si>
  <si>
    <t xml:space="preserve">Month difference </t>
  </si>
  <si>
    <t xml:space="preserve">Annual difference </t>
  </si>
  <si>
    <t>Head office address</t>
  </si>
  <si>
    <r>
      <rPr>
        <b/>
        <sz val="12"/>
        <color theme="1"/>
        <rFont val="Arial"/>
        <family val="2"/>
      </rPr>
      <t>Units:</t>
    </r>
    <r>
      <rPr>
        <sz val="12"/>
        <color theme="1"/>
        <rFont val="Arial"/>
        <family val="2"/>
      </rPr>
      <t xml:space="preserve"> Various (4-week ending)</t>
    </r>
  </si>
  <si>
    <t xml:space="preserve">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</si>
  <si>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</si>
  <si>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&amp; Analysis Team</t>
  </si>
  <si>
    <t xml:space="preserve">datum@ahdb.org.uk  </t>
  </si>
  <si>
    <t>024 7647 8847</t>
  </si>
  <si>
    <t>*average price of pasteurised cows milk - 4 pints private label</t>
  </si>
  <si>
    <r>
      <rPr>
        <b/>
        <sz val="12"/>
        <color theme="1"/>
        <rFont val="Arial"/>
        <family val="2"/>
        <scheme val="minor"/>
      </rPr>
      <t>Data</t>
    </r>
    <r>
      <rPr>
        <sz val="12"/>
        <color theme="1"/>
        <rFont val="Arial"/>
        <family val="2"/>
        <scheme val="minor"/>
      </rPr>
      <t xml:space="preserve"> </t>
    </r>
    <r>
      <rPr>
        <b/>
        <sz val="12"/>
        <color theme="1"/>
        <rFont val="Arial"/>
        <family val="2"/>
        <scheme val="minor"/>
      </rPr>
      <t>use:</t>
    </r>
    <r>
      <rPr>
        <sz val="12"/>
        <color theme="1"/>
        <rFont val="Arial"/>
        <family val="2"/>
        <scheme val="minor"/>
      </rPr>
      <t xml:space="preserve"> This data should be used in its entirety and not added to historic  data. Nielsen took over the supply of this data from July 2023 and therefore figures shown are not comparable to prices previously published in this report.</t>
    </r>
  </si>
  <si>
    <r>
      <rPr>
        <b/>
        <sz val="12"/>
        <color theme="1"/>
        <rFont val="Arial"/>
        <family val="2"/>
      </rPr>
      <t>Source:</t>
    </r>
    <r>
      <rPr>
        <sz val="12"/>
        <color theme="1"/>
        <rFont val="Arial"/>
        <family val="2"/>
      </rPr>
      <t xml:space="preserve"> Nielsen, milkandmore.co.uk</t>
    </r>
  </si>
  <si>
    <t>Cream</t>
  </si>
  <si>
    <t>Cheddar***</t>
  </si>
  <si>
    <t>***average price per kg of block Cheddar - excludes sliced and grated</t>
  </si>
  <si>
    <t>Agriculture and Horticulture Development Board
Middlemarch Business Park
Siskin Parkway East
Coventry
CV3 4PE</t>
  </si>
  <si>
    <t>***Cheddar (pence per kg)</t>
  </si>
  <si>
    <t>©Agriculture and Horticulture Development Board 2024. All rights reserved.</t>
  </si>
  <si>
    <t>Source: Nielsen Homescan, milkandmore.co.uk</t>
  </si>
  <si>
    <r>
      <rPr>
        <b/>
        <sz val="12"/>
        <color theme="1"/>
        <rFont val="Arial"/>
        <family val="2"/>
      </rPr>
      <t>Last updated:</t>
    </r>
    <r>
      <rPr>
        <sz val="12"/>
        <color theme="1"/>
        <rFont val="Arial"/>
        <family val="2"/>
      </rPr>
      <t xml:space="preserve"> 11/04/2024</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</si>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</sst>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F400]h:mm:ss\ AM/PM"/>
    <numFmt numFmtId="165" formatCode="0.0%"/>
    <numFmt numFmtId="166" formatCode="_-* #,##0_-;\-* #,##0_-;_-* &quot;-&quot;??_-;_-@_-"/>
    <numFmt numFmtId="167" formatCode="#,##0_ ;\-#,##0\ "/>
  </numFmts>
  <fonts count="25">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0"/>
      <color theme="1"/>
      <name val="Arial"/>
      <family val="2"/>
      <scheme val="minor"/>
    </font>
    <font>
      <sz val="10"/>
      <color rgb="FF000000"/>
      <name val="Arial"/>
      <family val="2"/>
    </font>
    <font>
      <u/>
      <sz val="10"/>
      <color theme="10"/>
      <name val="Arial"/>
      <family val="2"/>
      <scheme val="minor"/>
    </font>
    <font>
      <sz val="10"/>
      <name val="Arial"/>
      <family val="2"/>
    </font>
    <font>
      <sz val="11"/>
      <color theme="0"/>
      <name val="Arial"/>
      <family val="2"/>
      <scheme val="minor"/>
    </font>
    <font>
      <b/>
      <sz val="10"/>
      <color theme="0"/>
      <name val="Arial"/>
      <family val="2"/>
      <scheme val="minor"/>
    </font>
    <font>
      <sz val="10"/>
      <color rgb="FFFF0000"/>
      <name val="Arial"/>
      <family val="2"/>
    </font>
    <font>
      <b/>
      <sz val="14"/>
      <color rgb="FF0090D3"/>
      <name val="Arial (Body)_x0000_"/>
    </font>
    <font>
      <sz val="12"/>
      <color theme="1"/>
      <name val="Arial"/>
      <family val="2"/>
    </font>
    <font>
      <b/>
      <sz val="12"/>
      <color theme="1"/>
      <name val="Arial"/>
      <family val="2"/>
    </font>
    <font>
      <sz val="12"/>
      <color theme="1"/>
      <name val="Arial"/>
      <family val="2"/>
      <scheme val="minor"/>
    </font>
    <font>
      <b/>
      <sz val="12"/>
      <color theme="0"/>
      <name val="Arial"/>
      <family val="2"/>
      <scheme val="minor"/>
    </font>
    <font>
      <b/>
      <sz val="12"/>
      <color theme="0"/>
      <name val="Arial"/>
      <family val="2"/>
    </font>
    <font>
      <sz val="12"/>
      <name val="Arial"/>
      <family val="2"/>
    </font>
    <font>
      <b/>
      <sz val="16"/>
      <color rgb="FF0090D3"/>
      <name val="Arial (Body)_x0000_"/>
    </font>
    <font>
      <b/>
      <sz val="12"/>
      <color rgb="FF95C11F"/>
      <name val="Arial"/>
      <family val="2"/>
    </font>
    <font>
      <b/>
      <sz val="12"/>
      <color theme="1"/>
      <name val="Arial"/>
      <family val="2"/>
      <scheme val="minor"/>
    </font>
    <font>
      <sz val="12"/>
      <color rgb="FF575756"/>
      <name val="Arial"/>
      <family val="2"/>
    </font>
    <font>
      <u/>
      <sz val="12"/>
      <color theme="10"/>
      <name val="Arial"/>
      <family val="2"/>
    </font>
  </fonts>
  <fills count="16">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999999"/>
      </patternFill>
    </fill>
    <fill>
      <patternFill patternType="solid">
        <fgColor rgb="FFFFFF00"/>
        <bgColor indexed="64"/>
      </patternFill>
    </fill>
    <fill>
      <patternFill patternType="solid">
        <fgColor rgb="FF61BAE8"/>
        <bgColor indexed="64"/>
      </patternFill>
    </fill>
    <fill>
      <patternFill patternType="solid">
        <fgColor rgb="FF999999"/>
        <bgColor indexed="64"/>
      </patternFill>
    </fill>
    <fill>
      <patternFill patternType="solid">
        <fgColor rgb="FFE9EFFB"/>
        <bgColor indexed="64"/>
      </patternFill>
    </fill>
    <fill>
      <patternFill patternType="solid">
        <fgColor rgb="FFBBDDF5"/>
        <bgColor indexed="64"/>
      </patternFill>
    </fill>
    <fill>
      <patternFill patternType="solid">
        <fgColor rgb="FFE9EFFB"/>
        <bgColor rgb="FF000000"/>
      </patternFill>
    </fill>
    <fill>
      <patternFill patternType="solid">
        <fgColor rgb="FFBBDDF5"/>
        <bgColor rgb="FF000000"/>
      </patternFill>
    </fill>
    <fill>
      <patternFill patternType="solid">
        <fgColor theme="4"/>
        <bgColor indexed="64"/>
      </patternFill>
    </fill>
  </fills>
  <borders count="12">
    <border>
      <left/>
      <right/>
      <top/>
      <bottom/>
      <diagonal/>
    </border>
    <border>
      <left/>
      <right/>
      <top style="medium">
        <color rgb="FF0082CA"/>
      </top>
      <bottom/>
      <diagonal/>
    </border>
    <border>
      <left/>
      <right/>
      <top/>
      <bottom style="medium">
        <color rgb="FF0082CA"/>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medium">
        <color theme="4"/>
      </bottom>
      <diagonal/>
    </border>
    <border>
      <left style="thin">
        <color rgb="FFFFFFFF"/>
      </left>
      <right style="thin">
        <color rgb="FFFFFFFF"/>
      </right>
      <top style="thin">
        <color rgb="FFFFFFFF"/>
      </top>
      <bottom style="thin">
        <color rgb="FFFFFFFF"/>
      </bottom>
      <diagonal/>
    </border>
  </borders>
  <cellStyleXfs count="17">
    <xf numFmtId="0" fontId="0" fillId="0" borderId="0"/>
    <xf numFmtId="0" fontId="4" fillId="0" borderId="0"/>
    <xf numFmtId="4" fontId="6" fillId="0" borderId="0">
      <alignment horizontal="left" vertical="top"/>
    </xf>
    <xf numFmtId="0" fontId="7" fillId="0" borderId="0"/>
    <xf numFmtId="9" fontId="9" fillId="0" borderId="0" applyFont="0" applyFill="0" applyBorder="0" applyAlignment="0" applyProtection="0"/>
    <xf numFmtId="0" fontId="10"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10" fillId="6" borderId="0" applyNumberFormat="0" applyBorder="0" applyAlignment="0" applyProtection="0"/>
    <xf numFmtId="0" fontId="11" fillId="7" borderId="3" applyProtection="0">
      <alignment horizontal="center" vertical="center"/>
    </xf>
    <xf numFmtId="43" fontId="9" fillId="0" borderId="0" applyFont="0" applyFill="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43" fontId="9" fillId="0" borderId="0" applyFont="0" applyFill="0" applyBorder="0" applyAlignment="0" applyProtection="0"/>
    <xf numFmtId="0" fontId="1" fillId="0" borderId="0"/>
    <xf numFmtId="39" fontId="8" fillId="0" borderId="0" applyFill="0" applyBorder="0" applyAlignment="0" applyProtection="0"/>
  </cellStyleXfs>
  <cellXfs count="77">
    <xf numFmtId="0" fontId="0" fillId="0" borderId="0" xfId="0"/>
    <xf numFmtId="0" fontId="4" fillId="2" borderId="0" xfId="0" applyFont="1" applyFill="1"/>
    <xf numFmtId="0" fontId="4" fillId="2" borderId="0" xfId="0" applyFont="1" applyFill="1" applyAlignment="1">
      <alignment horizontal="center"/>
    </xf>
    <xf numFmtId="164" fontId="0" fillId="2" borderId="0" xfId="0" applyNumberFormat="1" applyFill="1"/>
    <xf numFmtId="0" fontId="5" fillId="2" borderId="0" xfId="0" applyFont="1" applyFill="1" applyAlignment="1">
      <alignment vertical="center"/>
    </xf>
    <xf numFmtId="0" fontId="0" fillId="2" borderId="0" xfId="0" applyFill="1"/>
    <xf numFmtId="0" fontId="13" fillId="0" borderId="0" xfId="0" applyFont="1" applyAlignment="1">
      <alignment horizontal="left"/>
    </xf>
    <xf numFmtId="0" fontId="5" fillId="2" borderId="0" xfId="0" applyFont="1" applyFill="1" applyAlignment="1">
      <alignment horizontal="left" vertical="center"/>
    </xf>
    <xf numFmtId="0" fontId="14" fillId="2" borderId="0" xfId="0" applyFont="1" applyFill="1" applyAlignment="1">
      <alignment vertical="center"/>
    </xf>
    <xf numFmtId="0" fontId="14" fillId="2" borderId="0" xfId="0" applyFont="1" applyFill="1" applyAlignment="1">
      <alignment horizontal="left" vertical="center"/>
    </xf>
    <xf numFmtId="0" fontId="16" fillId="2" borderId="0" xfId="0" applyFont="1" applyFill="1"/>
    <xf numFmtId="0" fontId="14" fillId="2" borderId="0" xfId="0" applyFont="1" applyFill="1"/>
    <xf numFmtId="0" fontId="14" fillId="2" borderId="0" xfId="0" applyFont="1" applyFill="1" applyAlignment="1">
      <alignment horizontal="center"/>
    </xf>
    <xf numFmtId="0" fontId="17" fillId="10" borderId="3" xfId="9" applyFont="1" applyFill="1">
      <alignment horizontal="center" vertical="center"/>
    </xf>
    <xf numFmtId="15" fontId="18" fillId="15" borderId="3" xfId="0" applyNumberFormat="1" applyFont="1" applyFill="1" applyBorder="1" applyAlignment="1">
      <alignment horizontal="center" vertical="center"/>
    </xf>
    <xf numFmtId="0" fontId="17" fillId="15" borderId="3" xfId="9" applyFont="1" applyFill="1" applyAlignment="1">
      <alignment horizontal="center" vertical="center" wrapText="1"/>
    </xf>
    <xf numFmtId="15" fontId="17" fillId="15" borderId="3" xfId="9" applyNumberFormat="1" applyFont="1" applyFill="1">
      <alignment horizontal="center" vertical="center"/>
    </xf>
    <xf numFmtId="167" fontId="14" fillId="13" borderId="3" xfId="10" applyNumberFormat="1" applyFont="1" applyFill="1" applyBorder="1" applyAlignment="1">
      <alignment horizontal="right" vertical="center"/>
    </xf>
    <xf numFmtId="167" fontId="14" fillId="14" borderId="3" xfId="10" applyNumberFormat="1" applyFont="1" applyFill="1" applyBorder="1" applyAlignment="1">
      <alignment horizontal="right" vertical="center"/>
    </xf>
    <xf numFmtId="0" fontId="14" fillId="2" borderId="0" xfId="0" applyFont="1" applyFill="1" applyAlignment="1">
      <alignment horizontal="center" vertical="center"/>
    </xf>
    <xf numFmtId="0" fontId="20" fillId="0" borderId="0" xfId="0" applyFont="1" applyAlignment="1">
      <alignment horizontal="left"/>
    </xf>
    <xf numFmtId="167" fontId="14" fillId="0" borderId="0" xfId="10" applyNumberFormat="1" applyFont="1" applyFill="1" applyBorder="1" applyAlignment="1">
      <alignment horizontal="right" vertical="center"/>
    </xf>
    <xf numFmtId="4" fontId="14" fillId="2" borderId="0" xfId="2" applyFont="1" applyFill="1">
      <alignment horizontal="left" vertical="top"/>
    </xf>
    <xf numFmtId="0" fontId="21" fillId="2" borderId="1" xfId="3" applyFont="1" applyFill="1" applyBorder="1" applyAlignment="1">
      <alignment vertical="center"/>
    </xf>
    <xf numFmtId="0" fontId="21" fillId="2" borderId="0" xfId="3" applyFont="1" applyFill="1" applyAlignment="1">
      <alignment vertical="center"/>
    </xf>
    <xf numFmtId="4" fontId="16" fillId="2" borderId="0" xfId="2" applyFont="1" applyFill="1">
      <alignment horizontal="left" vertical="top"/>
    </xf>
    <xf numFmtId="0" fontId="19" fillId="0" borderId="0" xfId="0" applyFont="1" applyAlignment="1">
      <alignment horizontal="left" vertical="top" wrapText="1"/>
    </xf>
    <xf numFmtId="4" fontId="14" fillId="2" borderId="0" xfId="2" applyFont="1" applyFill="1" applyAlignment="1">
      <alignment horizontal="left" vertical="top" wrapText="1"/>
    </xf>
    <xf numFmtId="0" fontId="5" fillId="0" borderId="0" xfId="0" applyFont="1" applyAlignment="1">
      <alignment vertical="center"/>
    </xf>
    <xf numFmtId="0" fontId="12" fillId="8" borderId="0" xfId="0" applyFont="1" applyFill="1"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165" fontId="14" fillId="2" borderId="0" xfId="4" applyNumberFormat="1" applyFont="1" applyFill="1" applyAlignment="1">
      <alignment vertical="center"/>
    </xf>
    <xf numFmtId="0" fontId="19" fillId="15" borderId="3" xfId="0" applyFont="1" applyFill="1" applyBorder="1" applyAlignment="1">
      <alignment vertical="center"/>
    </xf>
    <xf numFmtId="166" fontId="14" fillId="11" borderId="3" xfId="10" applyNumberFormat="1" applyFont="1" applyFill="1" applyBorder="1" applyAlignment="1">
      <alignment horizontal="left" vertical="center"/>
    </xf>
    <xf numFmtId="165" fontId="14" fillId="13" borderId="3" xfId="4" applyNumberFormat="1" applyFont="1" applyFill="1" applyBorder="1" applyAlignment="1">
      <alignment horizontal="right" vertical="center"/>
    </xf>
    <xf numFmtId="166" fontId="14" fillId="12" borderId="3" xfId="10" applyNumberFormat="1" applyFont="1" applyFill="1" applyBorder="1" applyAlignment="1">
      <alignment horizontal="left" vertical="center"/>
    </xf>
    <xf numFmtId="165" fontId="14" fillId="14" borderId="3" xfId="10" applyNumberFormat="1" applyFont="1" applyFill="1" applyBorder="1" applyAlignment="1">
      <alignment horizontal="right" vertical="center"/>
    </xf>
    <xf numFmtId="0" fontId="19" fillId="15" borderId="3" xfId="0" applyFont="1" applyFill="1" applyBorder="1" applyAlignment="1">
      <alignment horizontal="center" vertical="center"/>
    </xf>
    <xf numFmtId="166" fontId="14" fillId="11" borderId="3" xfId="10" applyNumberFormat="1" applyFont="1" applyFill="1" applyBorder="1" applyAlignment="1">
      <alignment vertical="center"/>
    </xf>
    <xf numFmtId="166" fontId="14" fillId="12" borderId="3" xfId="10" applyNumberFormat="1" applyFont="1" applyFill="1" applyBorder="1" applyAlignment="1">
      <alignment vertical="center"/>
    </xf>
    <xf numFmtId="166" fontId="14" fillId="0" borderId="0" xfId="10" applyNumberFormat="1" applyFont="1" applyFill="1" applyBorder="1" applyAlignment="1">
      <alignment horizontal="left" vertical="center"/>
    </xf>
    <xf numFmtId="165" fontId="14" fillId="0" borderId="0" xfId="4" applyNumberFormat="1" applyFont="1" applyFill="1" applyBorder="1" applyAlignment="1">
      <alignment horizontal="right" vertical="center"/>
    </xf>
    <xf numFmtId="4" fontId="6" fillId="0" borderId="0" xfId="2">
      <alignment horizontal="left" vertical="top"/>
    </xf>
    <xf numFmtId="0" fontId="15" fillId="2" borderId="0" xfId="15" applyFont="1" applyFill="1" applyAlignment="1">
      <alignment vertical="top"/>
    </xf>
    <xf numFmtId="0" fontId="14" fillId="2" borderId="0" xfId="15" applyFont="1" applyFill="1" applyAlignment="1">
      <alignment vertical="top" wrapText="1"/>
    </xf>
    <xf numFmtId="0" fontId="14" fillId="2" borderId="0" xfId="15" applyFont="1" applyFill="1" applyAlignment="1">
      <alignment horizontal="left" vertical="top"/>
    </xf>
    <xf numFmtId="0" fontId="15" fillId="2" borderId="0" xfId="15" applyFont="1" applyFill="1" applyAlignment="1">
      <alignment horizontal="left" vertical="top"/>
    </xf>
    <xf numFmtId="39" fontId="24" fillId="2" borderId="0" xfId="16" applyFont="1" applyFill="1" applyAlignment="1">
      <alignment horizontal="left" vertical="top"/>
    </xf>
    <xf numFmtId="0" fontId="15" fillId="2" borderId="10" xfId="15" applyFont="1" applyFill="1" applyBorder="1" applyAlignment="1">
      <alignment horizontal="left" vertical="top"/>
    </xf>
    <xf numFmtId="15" fontId="23" fillId="14" borderId="11" xfId="7" applyNumberFormat="1" applyFont="1" applyFill="1" applyBorder="1" applyAlignment="1">
      <alignment horizontal="left" vertical="center"/>
    </xf>
    <xf numFmtId="3" fontId="23" fillId="14" borderId="11" xfId="7" applyNumberFormat="1" applyFont="1" applyFill="1" applyBorder="1" applyAlignment="1">
      <alignment horizontal="right" vertical="center"/>
    </xf>
    <xf numFmtId="15" fontId="23" fillId="13" borderId="11" xfId="6" applyNumberFormat="1" applyFont="1" applyFill="1" applyBorder="1" applyAlignment="1">
      <alignment horizontal="left" vertical="center"/>
    </xf>
    <xf numFmtId="3" fontId="23" fillId="13" borderId="11" xfId="6" applyNumberFormat="1" applyFont="1" applyFill="1" applyBorder="1" applyAlignment="1">
      <alignment horizontal="right" vertical="center"/>
    </xf>
    <xf numFmtId="15" fontId="23" fillId="0" borderId="11" xfId="6" applyNumberFormat="1" applyFont="1" applyFill="1" applyBorder="1" applyAlignment="1">
      <alignment horizontal="left" vertical="center"/>
    </xf>
    <xf numFmtId="1" fontId="4" fillId="2" borderId="0" xfId="0" applyNumberFormat="1" applyFont="1" applyFill="1" applyAlignment="1">
      <alignment horizontal="right"/>
    </xf>
    <xf numFmtId="0" fontId="17" fillId="3" borderId="7" xfId="5" applyFont="1" applyBorder="1" applyAlignment="1">
      <alignment horizontal="center" vertical="center"/>
    </xf>
    <xf numFmtId="0" fontId="17" fillId="3" borderId="8" xfId="5" applyFont="1" applyBorder="1" applyAlignment="1">
      <alignment horizontal="center" vertical="center"/>
    </xf>
    <xf numFmtId="0" fontId="17" fillId="3" borderId="9" xfId="5" applyFont="1" applyBorder="1" applyAlignment="1">
      <alignment horizontal="center" vertical="center"/>
    </xf>
    <xf numFmtId="0" fontId="17" fillId="9" borderId="5" xfId="8" applyFont="1" applyFill="1" applyBorder="1" applyAlignment="1">
      <alignment horizontal="center" vertical="center"/>
    </xf>
    <xf numFmtId="0" fontId="17" fillId="9" borderId="4" xfId="8" applyFont="1" applyFill="1" applyBorder="1" applyAlignment="1">
      <alignment horizontal="center" vertical="center"/>
    </xf>
    <xf numFmtId="0" fontId="18" fillId="9" borderId="5" xfId="8" applyFont="1" applyFill="1" applyBorder="1" applyAlignment="1">
      <alignment horizontal="center" vertical="center"/>
    </xf>
    <xf numFmtId="0" fontId="18" fillId="9" borderId="6" xfId="8" applyFont="1" applyFill="1" applyBorder="1" applyAlignment="1">
      <alignment horizontal="center" vertical="center"/>
    </xf>
    <xf numFmtId="0" fontId="18" fillId="9" borderId="4" xfId="8" applyFont="1" applyFill="1" applyBorder="1" applyAlignment="1">
      <alignment horizontal="center" vertical="center"/>
    </xf>
    <xf numFmtId="0" fontId="17" fillId="9" borderId="6" xfId="8" applyFont="1" applyFill="1" applyBorder="1" applyAlignment="1">
      <alignment horizontal="center" vertical="center"/>
    </xf>
    <xf numFmtId="0" fontId="17" fillId="3" borderId="5" xfId="5" applyFont="1" applyBorder="1" applyAlignment="1">
      <alignment horizontal="center" vertical="center"/>
    </xf>
    <xf numFmtId="0" fontId="17" fillId="3" borderId="4" xfId="5" applyFont="1" applyBorder="1" applyAlignment="1">
      <alignment horizontal="center" vertical="center"/>
    </xf>
    <xf numFmtId="0" fontId="17" fillId="3" borderId="6" xfId="5" applyFont="1" applyBorder="1" applyAlignment="1">
      <alignment horizontal="center" vertical="center"/>
    </xf>
    <xf numFmtId="39" fontId="24" fillId="2" borderId="0" xfId="16" applyFont="1" applyFill="1" applyAlignment="1">
      <alignment horizontal="left" vertical="top"/>
    </xf>
    <xf numFmtId="39" fontId="24" fillId="2" borderId="10" xfId="16" applyFont="1" applyFill="1" applyBorder="1" applyAlignment="1">
      <alignment horizontal="left" vertical="top"/>
    </xf>
    <xf numFmtId="4" fontId="16" fillId="2" borderId="0" xfId="2" applyFont="1" applyFill="1" applyAlignment="1">
      <alignment horizontal="left" vertical="top" wrapText="1"/>
    </xf>
    <xf numFmtId="0" fontId="23" fillId="2" borderId="0" xfId="3" applyFont="1" applyFill="1" applyAlignment="1">
      <alignment horizontal="left" vertical="center" wrapText="1"/>
    </xf>
    <xf numFmtId="0" fontId="23" fillId="2" borderId="2" xfId="3" applyFont="1" applyFill="1" applyBorder="1" applyAlignment="1">
      <alignment horizontal="left" vertical="center" wrapText="1"/>
    </xf>
    <xf numFmtId="4" fontId="14" fillId="2" borderId="0" xfId="2" applyFont="1" applyFill="1" applyAlignment="1">
      <alignment horizontal="left" vertical="top" wrapText="1"/>
    </xf>
    <xf numFmtId="0" fontId="15" fillId="2" borderId="0" xfId="15" applyFont="1" applyFill="1" applyAlignment="1">
      <alignment horizontal="left" vertical="top" wrapText="1"/>
    </xf>
    <xf numFmtId="0" fontId="14" fillId="2" borderId="0" xfId="15" applyFont="1" applyFill="1" applyAlignment="1">
      <alignment horizontal="left" vertical="top" wrapText="1"/>
    </xf>
    <xf numFmtId="0" fontId="15" fillId="2" borderId="0" xfId="15" applyFont="1" applyFill="1" applyAlignment="1">
      <alignment horizontal="left" vertical="top"/>
    </xf>
  </cellXfs>
  <cellStyles count="17">
    <cellStyle name="20% - Accent1" xfId="6" builtinId="30"/>
    <cellStyle name="20% - Accent1 2" xfId="12" xr:uid="{BD97BDF6-9AC3-44BC-9BEF-539DF2D3829B}"/>
    <cellStyle name="40% - Accent1" xfId="7" builtinId="31"/>
    <cellStyle name="40% - Accent1 2" xfId="13" xr:uid="{62243DCF-24BF-43BA-BD75-B157AEFFFDDA}"/>
    <cellStyle name="60% - Accent1" xfId="8" builtinId="32"/>
    <cellStyle name="Accent1" xfId="5" builtinId="29"/>
    <cellStyle name="Comma" xfId="10" builtinId="3"/>
    <cellStyle name="Comma 2" xfId="14" xr:uid="{C97DBD18-79EE-4739-B9AB-4172C3B723F5}"/>
    <cellStyle name="Hyperlink 2" xfId="16" xr:uid="{D6CD765D-AF44-4FC2-8239-EE9F0C9ACA0D}"/>
    <cellStyle name="Normal" xfId="0" builtinId="0"/>
    <cellStyle name="Normal 2" xfId="1" xr:uid="{00000000-0005-0000-0000-000007000000}"/>
    <cellStyle name="Normal 2 2" xfId="11" xr:uid="{F3B15802-18CF-4A93-B05F-7B1B4091B1FD}"/>
    <cellStyle name="Normal 3" xfId="2" xr:uid="{00000000-0005-0000-0000-000008000000}"/>
    <cellStyle name="Normal 4" xfId="3" xr:uid="{00000000-0005-0000-0000-000009000000}"/>
    <cellStyle name="Normal 6" xfId="15" xr:uid="{020A61B3-35AA-4D16-9E9C-E4388B899B47}"/>
    <cellStyle name="Percent" xfId="4" builtinId="5"/>
    <cellStyle name="table heading 3" xfId="9" xr:uid="{00000000-0005-0000-0000-00000B000000}"/>
  </cellStyles>
  <dxfs count="2">
    <dxf>
      <fill>
        <patternFill>
          <bgColor rgb="FFBBDDF5"/>
        </patternFill>
      </fill>
      <border>
        <left style="thin">
          <color theme="0"/>
        </left>
        <right style="thin">
          <color theme="0"/>
        </right>
        <top style="thin">
          <color theme="0"/>
        </top>
        <bottom style="thin">
          <color theme="0"/>
        </bottom>
        <vertical/>
        <horizontal/>
      </border>
    </dxf>
    <dxf>
      <fill>
        <patternFill>
          <bgColor rgb="FFE9EFFB"/>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BBDDF5"/>
      <color rgb="FFE9EFFB"/>
      <color rgb="FF575756"/>
      <color rgb="FFDA5914"/>
      <color rgb="FFC8D300"/>
      <color rgb="FF0090D3"/>
      <color rgb="FF999999"/>
      <color rgb="FF61BAE8"/>
      <color rgb="FF95C11F"/>
      <color rgb="FF00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GB retail milk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37720015258024"/>
          <c:y val="0.19202872789298861"/>
          <c:w val="0.79258641975308641"/>
          <c:h val="0.60823703703703702"/>
        </c:manualLayout>
      </c:layout>
      <c:lineChart>
        <c:grouping val="standard"/>
        <c:varyColors val="0"/>
        <c:ser>
          <c:idx val="0"/>
          <c:order val="0"/>
          <c:tx>
            <c:v>4 pint (pence per pack)</c:v>
          </c:tx>
          <c:spPr>
            <a:ln w="28575" cap="rnd">
              <a:solidFill>
                <a:srgbClr val="0090D3"/>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prices'!$C$10:$C$57</c:f>
              <c:numCache>
                <c:formatCode>#,##0</c:formatCode>
                <c:ptCount val="48"/>
                <c:pt idx="0">
                  <c:v>114.19999999999999</c:v>
                </c:pt>
                <c:pt idx="1">
                  <c:v>114.1</c:v>
                </c:pt>
                <c:pt idx="2">
                  <c:v>113.75</c:v>
                </c:pt>
                <c:pt idx="3">
                  <c:v>114.06</c:v>
                </c:pt>
                <c:pt idx="4">
                  <c:v>114.24000000000001</c:v>
                </c:pt>
                <c:pt idx="5">
                  <c:v>113.97</c:v>
                </c:pt>
                <c:pt idx="6">
                  <c:v>114.7</c:v>
                </c:pt>
                <c:pt idx="7">
                  <c:v>114.84</c:v>
                </c:pt>
                <c:pt idx="8">
                  <c:v>113.78999999999999</c:v>
                </c:pt>
                <c:pt idx="9">
                  <c:v>114.17999999999999</c:v>
                </c:pt>
                <c:pt idx="10">
                  <c:v>113.83000000000001</c:v>
                </c:pt>
                <c:pt idx="11">
                  <c:v>114.1</c:v>
                </c:pt>
                <c:pt idx="12">
                  <c:v>114.14</c:v>
                </c:pt>
                <c:pt idx="13">
                  <c:v>114.52</c:v>
                </c:pt>
                <c:pt idx="14">
                  <c:v>115.44000000000001</c:v>
                </c:pt>
                <c:pt idx="15">
                  <c:v>117.82</c:v>
                </c:pt>
                <c:pt idx="16">
                  <c:v>119.17</c:v>
                </c:pt>
                <c:pt idx="17">
                  <c:v>119.54</c:v>
                </c:pt>
                <c:pt idx="18">
                  <c:v>119.78999999999999</c:v>
                </c:pt>
                <c:pt idx="19">
                  <c:v>120.46</c:v>
                </c:pt>
                <c:pt idx="20">
                  <c:v>120.9</c:v>
                </c:pt>
                <c:pt idx="21">
                  <c:v>121.51</c:v>
                </c:pt>
                <c:pt idx="22">
                  <c:v>123.88999999999999</c:v>
                </c:pt>
                <c:pt idx="23">
                  <c:v>129.91999999999999</c:v>
                </c:pt>
                <c:pt idx="24">
                  <c:v>133.69999999999999</c:v>
                </c:pt>
                <c:pt idx="25">
                  <c:v>139.53</c:v>
                </c:pt>
                <c:pt idx="26">
                  <c:v>148.04999999999998</c:v>
                </c:pt>
                <c:pt idx="27">
                  <c:v>150.4</c:v>
                </c:pt>
                <c:pt idx="28">
                  <c:v>153.41</c:v>
                </c:pt>
                <c:pt idx="29">
                  <c:v>158.57000000000002</c:v>
                </c:pt>
                <c:pt idx="30">
                  <c:v>163.54</c:v>
                </c:pt>
                <c:pt idx="31">
                  <c:v>167.11</c:v>
                </c:pt>
                <c:pt idx="32">
                  <c:v>167.29</c:v>
                </c:pt>
                <c:pt idx="33">
                  <c:v>168.27</c:v>
                </c:pt>
                <c:pt idx="34">
                  <c:v>168.2</c:v>
                </c:pt>
                <c:pt idx="35">
                  <c:v>167.2</c:v>
                </c:pt>
                <c:pt idx="36">
                  <c:v>160.26</c:v>
                </c:pt>
                <c:pt idx="37">
                  <c:v>158.94999999999999</c:v>
                </c:pt>
                <c:pt idx="38">
                  <c:v>157.05000000000001</c:v>
                </c:pt>
                <c:pt idx="39">
                  <c:v>150.07999999999998</c:v>
                </c:pt>
                <c:pt idx="40">
                  <c:v>148.96</c:v>
                </c:pt>
                <c:pt idx="41">
                  <c:v>148.72</c:v>
                </c:pt>
                <c:pt idx="42">
                  <c:v>148.63</c:v>
                </c:pt>
                <c:pt idx="43">
                  <c:v>148.72</c:v>
                </c:pt>
                <c:pt idx="44">
                  <c:v>148.54</c:v>
                </c:pt>
                <c:pt idx="45">
                  <c:v>148.19</c:v>
                </c:pt>
                <c:pt idx="46">
                  <c:v>148.51000000000002</c:v>
                </c:pt>
                <c:pt idx="47">
                  <c:v>148.29000000000002</c:v>
                </c:pt>
              </c:numCache>
            </c:numRef>
          </c:val>
          <c:smooth val="0"/>
          <c:extLst>
            <c:ext xmlns:c16="http://schemas.microsoft.com/office/drawing/2014/chart" uri="{C3380CC4-5D6E-409C-BE32-E72D297353CC}">
              <c16:uniqueId val="{00000000-BC9C-4C35-8E81-D90478C58FC4}"/>
            </c:ext>
          </c:extLst>
        </c:ser>
        <c:dLbls>
          <c:showLegendKey val="0"/>
          <c:showVal val="0"/>
          <c:showCatName val="0"/>
          <c:showSerName val="0"/>
          <c:showPercent val="0"/>
          <c:showBubbleSize val="0"/>
        </c:dLbls>
        <c:marker val="1"/>
        <c:smooth val="0"/>
        <c:axId val="514662480"/>
        <c:axId val="514663136"/>
      </c:lineChart>
      <c:lineChart>
        <c:grouping val="standard"/>
        <c:varyColors val="0"/>
        <c:ser>
          <c:idx val="1"/>
          <c:order val="1"/>
          <c:tx>
            <c:v>doorstep (pence per pint)</c:v>
          </c:tx>
          <c:spPr>
            <a:ln w="28575" cap="rnd">
              <a:solidFill>
                <a:srgbClr val="C8D300"/>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prices'!$D$10:$D$57</c:f>
              <c:numCache>
                <c:formatCode>#,##0</c:formatCode>
                <c:ptCount val="48"/>
                <c:pt idx="0">
                  <c:v>81</c:v>
                </c:pt>
                <c:pt idx="1">
                  <c:v>81</c:v>
                </c:pt>
                <c:pt idx="2">
                  <c:v>81</c:v>
                </c:pt>
                <c:pt idx="3">
                  <c:v>81</c:v>
                </c:pt>
                <c:pt idx="4">
                  <c:v>81</c:v>
                </c:pt>
                <c:pt idx="5">
                  <c:v>81</c:v>
                </c:pt>
                <c:pt idx="6">
                  <c:v>81</c:v>
                </c:pt>
                <c:pt idx="7">
                  <c:v>81</c:v>
                </c:pt>
                <c:pt idx="8">
                  <c:v>81</c:v>
                </c:pt>
                <c:pt idx="9">
                  <c:v>81</c:v>
                </c:pt>
                <c:pt idx="10">
                  <c:v>81</c:v>
                </c:pt>
                <c:pt idx="11">
                  <c:v>81</c:v>
                </c:pt>
                <c:pt idx="12">
                  <c:v>81</c:v>
                </c:pt>
                <c:pt idx="13">
                  <c:v>81</c:v>
                </c:pt>
                <c:pt idx="14">
                  <c:v>81</c:v>
                </c:pt>
                <c:pt idx="15">
                  <c:v>81</c:v>
                </c:pt>
                <c:pt idx="16">
                  <c:v>81</c:v>
                </c:pt>
                <c:pt idx="17">
                  <c:v>81</c:v>
                </c:pt>
                <c:pt idx="18">
                  <c:v>81</c:v>
                </c:pt>
                <c:pt idx="19">
                  <c:v>84</c:v>
                </c:pt>
                <c:pt idx="20">
                  <c:v>84</c:v>
                </c:pt>
                <c:pt idx="21">
                  <c:v>84</c:v>
                </c:pt>
                <c:pt idx="22">
                  <c:v>84</c:v>
                </c:pt>
                <c:pt idx="23">
                  <c:v>84</c:v>
                </c:pt>
                <c:pt idx="24">
                  <c:v>84</c:v>
                </c:pt>
                <c:pt idx="25">
                  <c:v>105</c:v>
                </c:pt>
                <c:pt idx="26">
                  <c:v>105</c:v>
                </c:pt>
                <c:pt idx="27">
                  <c:v>105</c:v>
                </c:pt>
                <c:pt idx="28">
                  <c:v>105</c:v>
                </c:pt>
                <c:pt idx="29">
                  <c:v>112</c:v>
                </c:pt>
                <c:pt idx="30">
                  <c:v>112</c:v>
                </c:pt>
                <c:pt idx="31">
                  <c:v>119</c:v>
                </c:pt>
                <c:pt idx="32">
                  <c:v>119</c:v>
                </c:pt>
                <c:pt idx="33">
                  <c:v>122</c:v>
                </c:pt>
                <c:pt idx="34">
                  <c:v>122</c:v>
                </c:pt>
                <c:pt idx="35">
                  <c:v>122</c:v>
                </c:pt>
                <c:pt idx="36">
                  <c:v>122</c:v>
                </c:pt>
                <c:pt idx="37">
                  <c:v>122</c:v>
                </c:pt>
                <c:pt idx="38">
                  <c:v>115</c:v>
                </c:pt>
                <c:pt idx="39">
                  <c:v>115</c:v>
                </c:pt>
                <c:pt idx="40">
                  <c:v>115</c:v>
                </c:pt>
                <c:pt idx="41">
                  <c:v>115</c:v>
                </c:pt>
                <c:pt idx="42">
                  <c:v>125</c:v>
                </c:pt>
                <c:pt idx="43">
                  <c:v>125</c:v>
                </c:pt>
                <c:pt idx="44">
                  <c:v>125</c:v>
                </c:pt>
                <c:pt idx="45">
                  <c:v>125</c:v>
                </c:pt>
                <c:pt idx="46">
                  <c:v>125</c:v>
                </c:pt>
                <c:pt idx="47">
                  <c:v>125</c:v>
                </c:pt>
              </c:numCache>
            </c:numRef>
          </c:val>
          <c:smooth val="0"/>
          <c:extLst>
            <c:ext xmlns:c16="http://schemas.microsoft.com/office/drawing/2014/chart" uri="{C3380CC4-5D6E-409C-BE32-E72D297353CC}">
              <c16:uniqueId val="{00000001-BC9C-4C35-8E81-D90478C58FC4}"/>
            </c:ext>
          </c:extLst>
        </c:ser>
        <c:dLbls>
          <c:showLegendKey val="0"/>
          <c:showVal val="0"/>
          <c:showCatName val="0"/>
          <c:showSerName val="0"/>
          <c:showPercent val="0"/>
          <c:showBubbleSize val="0"/>
        </c:dLbls>
        <c:marker val="1"/>
        <c:smooth val="0"/>
        <c:axId val="663903696"/>
        <c:axId val="663901400"/>
      </c:lineChart>
      <c:dateAx>
        <c:axId val="514662480"/>
        <c:scaling>
          <c:orientation val="minMax"/>
          <c:max val="45375"/>
          <c:min val="44256"/>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514663136"/>
        <c:crosses val="autoZero"/>
        <c:auto val="1"/>
        <c:lblOffset val="100"/>
        <c:baseTimeUnit val="months"/>
        <c:majorUnit val="3"/>
        <c:majorTimeUnit val="months"/>
        <c:minorUnit val="3"/>
        <c:minorTimeUnit val="months"/>
      </c:dateAx>
      <c:valAx>
        <c:axId val="514663136"/>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t>Pence per 4 pints (retail milk)</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14662480"/>
        <c:crosses val="autoZero"/>
        <c:crossBetween val="between"/>
      </c:valAx>
      <c:valAx>
        <c:axId val="663901400"/>
        <c:scaling>
          <c:orientation val="minMax"/>
          <c:max val="130"/>
          <c:min val="78"/>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baseline="0"/>
                  <a:t>Pence per 1 pint (doorstep milk)</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63903696"/>
        <c:crosses val="max"/>
        <c:crossBetween val="between"/>
        <c:majorUnit val="4"/>
      </c:valAx>
      <c:dateAx>
        <c:axId val="663903696"/>
        <c:scaling>
          <c:orientation val="minMax"/>
        </c:scaling>
        <c:delete val="1"/>
        <c:axPos val="b"/>
        <c:numFmt formatCode="d\-mmm\-yy" sourceLinked="1"/>
        <c:majorTickMark val="out"/>
        <c:minorTickMark val="none"/>
        <c:tickLblPos val="nextTo"/>
        <c:crossAx val="663901400"/>
        <c:crosses val="autoZero"/>
        <c:auto val="1"/>
        <c:lblOffset val="100"/>
        <c:baseTimeUnit val="months"/>
      </c:dateAx>
      <c:spPr>
        <a:noFill/>
        <a:ln>
          <a:noFill/>
        </a:ln>
        <a:effectLst/>
      </c:spPr>
    </c:plotArea>
    <c:legend>
      <c:legendPos val="b"/>
      <c:layout>
        <c:manualLayout>
          <c:xMode val="edge"/>
          <c:yMode val="edge"/>
          <c:x val="0.16273379629629631"/>
          <c:y val="7.9346990740740739E-2"/>
          <c:w val="0.66669290123456793"/>
          <c:h val="5.340763888888888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1" i="0" u="none" strike="noStrike" kern="1200" spc="0" baseline="0">
                <a:solidFill>
                  <a:schemeClr val="tx1"/>
                </a:solidFill>
                <a:latin typeface="+mn-lt"/>
                <a:ea typeface="+mn-ea"/>
                <a:cs typeface="+mn-cs"/>
              </a:defRPr>
            </a:pPr>
            <a:r>
              <a:rPr lang="en-GB" sz="1400" b="1"/>
              <a:t>GB retail cream prices</a:t>
            </a:r>
          </a:p>
        </c:rich>
      </c:tx>
      <c:overlay val="0"/>
      <c:spPr>
        <a:noFill/>
        <a:ln>
          <a:noFill/>
        </a:ln>
        <a:effectLst/>
      </c:spPr>
      <c:txPr>
        <a:bodyPr rot="0" spcFirstLastPara="1" vertOverflow="ellipsis" vert="horz" wrap="square" anchor="ctr" anchorCtr="1"/>
        <a:lstStyle/>
        <a:p>
          <a:pPr algn="ctr" rtl="0">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382438271604941"/>
          <c:y val="0.18026944444444445"/>
          <c:w val="0.82781435185185182"/>
          <c:h val="0.62587592592592589"/>
        </c:manualLayout>
      </c:layout>
      <c:lineChart>
        <c:grouping val="standard"/>
        <c:varyColors val="0"/>
        <c:ser>
          <c:idx val="0"/>
          <c:order val="0"/>
          <c:tx>
            <c:strRef>
              <c:f>'GB retail prices'!$E$9</c:f>
              <c:strCache>
                <c:ptCount val="1"/>
                <c:pt idx="0">
                  <c:v>Total cream</c:v>
                </c:pt>
              </c:strCache>
            </c:strRef>
          </c:tx>
          <c:spPr>
            <a:ln w="28575" cap="rnd">
              <a:solidFill>
                <a:srgbClr val="0090D3"/>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prices'!$E$10:$E$57</c:f>
              <c:numCache>
                <c:formatCode>#,##0</c:formatCode>
                <c:ptCount val="48"/>
                <c:pt idx="0">
                  <c:v>391.2</c:v>
                </c:pt>
                <c:pt idx="1">
                  <c:v>388.55</c:v>
                </c:pt>
                <c:pt idx="2">
                  <c:v>383.40000000000003</c:v>
                </c:pt>
                <c:pt idx="3">
                  <c:v>384.11</c:v>
                </c:pt>
                <c:pt idx="4">
                  <c:v>398.21</c:v>
                </c:pt>
                <c:pt idx="5">
                  <c:v>410.21000000000004</c:v>
                </c:pt>
                <c:pt idx="6">
                  <c:v>378.46999999999997</c:v>
                </c:pt>
                <c:pt idx="7">
                  <c:v>378.11</c:v>
                </c:pt>
                <c:pt idx="8">
                  <c:v>378.6</c:v>
                </c:pt>
                <c:pt idx="9">
                  <c:v>381.49</c:v>
                </c:pt>
                <c:pt idx="10">
                  <c:v>378.06</c:v>
                </c:pt>
                <c:pt idx="11">
                  <c:v>381.59000000000003</c:v>
                </c:pt>
                <c:pt idx="12">
                  <c:v>384.59</c:v>
                </c:pt>
                <c:pt idx="13">
                  <c:v>385.13</c:v>
                </c:pt>
                <c:pt idx="14">
                  <c:v>385.19</c:v>
                </c:pt>
                <c:pt idx="15">
                  <c:v>382.41999999999996</c:v>
                </c:pt>
                <c:pt idx="16">
                  <c:v>380.86</c:v>
                </c:pt>
                <c:pt idx="17">
                  <c:v>401.65</c:v>
                </c:pt>
                <c:pt idx="18">
                  <c:v>429.71000000000004</c:v>
                </c:pt>
                <c:pt idx="19">
                  <c:v>391.88</c:v>
                </c:pt>
                <c:pt idx="20">
                  <c:v>393.59000000000003</c:v>
                </c:pt>
                <c:pt idx="21">
                  <c:v>399.68</c:v>
                </c:pt>
                <c:pt idx="22">
                  <c:v>394.7</c:v>
                </c:pt>
                <c:pt idx="23">
                  <c:v>399.75</c:v>
                </c:pt>
                <c:pt idx="24">
                  <c:v>416.72</c:v>
                </c:pt>
                <c:pt idx="25">
                  <c:v>418.71999999999997</c:v>
                </c:pt>
                <c:pt idx="26">
                  <c:v>421.31999999999994</c:v>
                </c:pt>
                <c:pt idx="27">
                  <c:v>426.06</c:v>
                </c:pt>
                <c:pt idx="28">
                  <c:v>426.62000000000006</c:v>
                </c:pt>
                <c:pt idx="29">
                  <c:v>432.19000000000005</c:v>
                </c:pt>
                <c:pt idx="30">
                  <c:v>462.33000000000004</c:v>
                </c:pt>
                <c:pt idx="31">
                  <c:v>491.12</c:v>
                </c:pt>
                <c:pt idx="32">
                  <c:v>445.01</c:v>
                </c:pt>
                <c:pt idx="33">
                  <c:v>449.95000000000005</c:v>
                </c:pt>
                <c:pt idx="34">
                  <c:v>453.76000000000005</c:v>
                </c:pt>
                <c:pt idx="35">
                  <c:v>452.82</c:v>
                </c:pt>
                <c:pt idx="36">
                  <c:v>480.08</c:v>
                </c:pt>
                <c:pt idx="37">
                  <c:v>463.87</c:v>
                </c:pt>
                <c:pt idx="38">
                  <c:v>463.08</c:v>
                </c:pt>
                <c:pt idx="39">
                  <c:v>460.21999999999997</c:v>
                </c:pt>
                <c:pt idx="40">
                  <c:v>454.13</c:v>
                </c:pt>
                <c:pt idx="41">
                  <c:v>444.71</c:v>
                </c:pt>
                <c:pt idx="42">
                  <c:v>443</c:v>
                </c:pt>
                <c:pt idx="43">
                  <c:v>458.83000000000004</c:v>
                </c:pt>
                <c:pt idx="44">
                  <c:v>491.68</c:v>
                </c:pt>
                <c:pt idx="45">
                  <c:v>432.85999999999996</c:v>
                </c:pt>
                <c:pt idx="46">
                  <c:v>428.21999999999997</c:v>
                </c:pt>
                <c:pt idx="47">
                  <c:v>428.71</c:v>
                </c:pt>
              </c:numCache>
            </c:numRef>
          </c:val>
          <c:smooth val="0"/>
          <c:extLst>
            <c:ext xmlns:c16="http://schemas.microsoft.com/office/drawing/2014/chart" uri="{C3380CC4-5D6E-409C-BE32-E72D297353CC}">
              <c16:uniqueId val="{00000000-40E7-438C-B3A3-507419B9A9AE}"/>
            </c:ext>
          </c:extLst>
        </c:ser>
        <c:ser>
          <c:idx val="1"/>
          <c:order val="1"/>
          <c:tx>
            <c:strRef>
              <c:f>'GB retail prices'!$F$9</c:f>
              <c:strCache>
                <c:ptCount val="1"/>
                <c:pt idx="0">
                  <c:v>Double cream</c:v>
                </c:pt>
              </c:strCache>
            </c:strRef>
          </c:tx>
          <c:spPr>
            <a:ln w="28575" cap="rnd">
              <a:solidFill>
                <a:srgbClr val="C8D300"/>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prices'!$F$10:$F$57</c:f>
              <c:numCache>
                <c:formatCode>#,##0</c:formatCode>
                <c:ptCount val="48"/>
                <c:pt idx="0">
                  <c:v>346.25</c:v>
                </c:pt>
                <c:pt idx="1">
                  <c:v>349.54</c:v>
                </c:pt>
                <c:pt idx="2">
                  <c:v>347.28</c:v>
                </c:pt>
                <c:pt idx="3">
                  <c:v>347.49</c:v>
                </c:pt>
                <c:pt idx="4">
                  <c:v>349.83</c:v>
                </c:pt>
                <c:pt idx="5">
                  <c:v>343.2</c:v>
                </c:pt>
                <c:pt idx="6">
                  <c:v>341.04</c:v>
                </c:pt>
                <c:pt idx="7">
                  <c:v>339.40999999999997</c:v>
                </c:pt>
                <c:pt idx="8">
                  <c:v>338</c:v>
                </c:pt>
                <c:pt idx="9">
                  <c:v>339.42</c:v>
                </c:pt>
                <c:pt idx="10">
                  <c:v>340.01</c:v>
                </c:pt>
                <c:pt idx="11">
                  <c:v>340.45</c:v>
                </c:pt>
                <c:pt idx="12">
                  <c:v>340.21</c:v>
                </c:pt>
                <c:pt idx="13">
                  <c:v>340.41</c:v>
                </c:pt>
                <c:pt idx="14">
                  <c:v>341.95000000000005</c:v>
                </c:pt>
                <c:pt idx="15">
                  <c:v>345.16</c:v>
                </c:pt>
                <c:pt idx="16">
                  <c:v>341.92999999999995</c:v>
                </c:pt>
                <c:pt idx="17">
                  <c:v>348.76</c:v>
                </c:pt>
                <c:pt idx="18">
                  <c:v>358.14</c:v>
                </c:pt>
                <c:pt idx="19">
                  <c:v>360.18</c:v>
                </c:pt>
                <c:pt idx="20">
                  <c:v>361.82</c:v>
                </c:pt>
                <c:pt idx="21">
                  <c:v>362.8</c:v>
                </c:pt>
                <c:pt idx="22">
                  <c:v>364.96</c:v>
                </c:pt>
                <c:pt idx="23">
                  <c:v>369.57</c:v>
                </c:pt>
                <c:pt idx="24">
                  <c:v>374.77</c:v>
                </c:pt>
                <c:pt idx="25">
                  <c:v>382.07</c:v>
                </c:pt>
                <c:pt idx="26">
                  <c:v>389.63</c:v>
                </c:pt>
                <c:pt idx="27">
                  <c:v>396.32</c:v>
                </c:pt>
                <c:pt idx="28">
                  <c:v>401.3</c:v>
                </c:pt>
                <c:pt idx="29">
                  <c:v>404.33000000000004</c:v>
                </c:pt>
                <c:pt idx="30">
                  <c:v>420.05</c:v>
                </c:pt>
                <c:pt idx="31">
                  <c:v>413.64</c:v>
                </c:pt>
                <c:pt idx="32">
                  <c:v>420.57000000000005</c:v>
                </c:pt>
                <c:pt idx="33">
                  <c:v>426.36</c:v>
                </c:pt>
                <c:pt idx="34">
                  <c:v>429.23</c:v>
                </c:pt>
                <c:pt idx="35">
                  <c:v>429.23</c:v>
                </c:pt>
                <c:pt idx="36">
                  <c:v>436.04</c:v>
                </c:pt>
                <c:pt idx="37">
                  <c:v>430.65</c:v>
                </c:pt>
                <c:pt idx="38">
                  <c:v>431.07</c:v>
                </c:pt>
                <c:pt idx="39">
                  <c:v>427.16</c:v>
                </c:pt>
                <c:pt idx="40">
                  <c:v>425.31999999999994</c:v>
                </c:pt>
                <c:pt idx="41">
                  <c:v>420.45000000000005</c:v>
                </c:pt>
                <c:pt idx="42">
                  <c:v>412.8</c:v>
                </c:pt>
                <c:pt idx="43">
                  <c:v>410.97</c:v>
                </c:pt>
                <c:pt idx="44">
                  <c:v>391.68</c:v>
                </c:pt>
                <c:pt idx="45">
                  <c:v>394.96000000000004</c:v>
                </c:pt>
                <c:pt idx="46">
                  <c:v>392.53</c:v>
                </c:pt>
                <c:pt idx="47">
                  <c:v>390.24</c:v>
                </c:pt>
              </c:numCache>
            </c:numRef>
          </c:val>
          <c:smooth val="0"/>
          <c:extLst>
            <c:ext xmlns:c16="http://schemas.microsoft.com/office/drawing/2014/chart" uri="{C3380CC4-5D6E-409C-BE32-E72D297353CC}">
              <c16:uniqueId val="{00000001-40E7-438C-B3A3-507419B9A9AE}"/>
            </c:ext>
          </c:extLst>
        </c:ser>
        <c:ser>
          <c:idx val="2"/>
          <c:order val="2"/>
          <c:tx>
            <c:strRef>
              <c:f>'GB retail prices'!$G$9</c:f>
              <c:strCache>
                <c:ptCount val="1"/>
                <c:pt idx="0">
                  <c:v>Single cream</c:v>
                </c:pt>
              </c:strCache>
            </c:strRef>
          </c:tx>
          <c:spPr>
            <a:ln w="28575" cap="rnd">
              <a:solidFill>
                <a:srgbClr val="DA5914"/>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prices'!$G$10:$G$57</c:f>
              <c:numCache>
                <c:formatCode>#,##0</c:formatCode>
                <c:ptCount val="48"/>
                <c:pt idx="0">
                  <c:v>321.36</c:v>
                </c:pt>
                <c:pt idx="1">
                  <c:v>312.02</c:v>
                </c:pt>
                <c:pt idx="2">
                  <c:v>315.07</c:v>
                </c:pt>
                <c:pt idx="3">
                  <c:v>312.62</c:v>
                </c:pt>
                <c:pt idx="4">
                  <c:v>310.33</c:v>
                </c:pt>
                <c:pt idx="5">
                  <c:v>304.49</c:v>
                </c:pt>
                <c:pt idx="6">
                  <c:v>303.62</c:v>
                </c:pt>
                <c:pt idx="7">
                  <c:v>301.75</c:v>
                </c:pt>
                <c:pt idx="8">
                  <c:v>304.45999999999998</c:v>
                </c:pt>
                <c:pt idx="9">
                  <c:v>299.41000000000003</c:v>
                </c:pt>
                <c:pt idx="10">
                  <c:v>300.2</c:v>
                </c:pt>
                <c:pt idx="11">
                  <c:v>300.39999999999998</c:v>
                </c:pt>
                <c:pt idx="12">
                  <c:v>301.39999999999998</c:v>
                </c:pt>
                <c:pt idx="13">
                  <c:v>307.29000000000002</c:v>
                </c:pt>
                <c:pt idx="14">
                  <c:v>304.08</c:v>
                </c:pt>
                <c:pt idx="15">
                  <c:v>309.07</c:v>
                </c:pt>
                <c:pt idx="16">
                  <c:v>311.93</c:v>
                </c:pt>
                <c:pt idx="17">
                  <c:v>308.92</c:v>
                </c:pt>
                <c:pt idx="18">
                  <c:v>309.68</c:v>
                </c:pt>
                <c:pt idx="19">
                  <c:v>327.39999999999998</c:v>
                </c:pt>
                <c:pt idx="20">
                  <c:v>325.48</c:v>
                </c:pt>
                <c:pt idx="21">
                  <c:v>326.49</c:v>
                </c:pt>
                <c:pt idx="22">
                  <c:v>323.03000000000003</c:v>
                </c:pt>
                <c:pt idx="23">
                  <c:v>338.18</c:v>
                </c:pt>
                <c:pt idx="24">
                  <c:v>339.59000000000003</c:v>
                </c:pt>
                <c:pt idx="25">
                  <c:v>345.58</c:v>
                </c:pt>
                <c:pt idx="26">
                  <c:v>353.49</c:v>
                </c:pt>
                <c:pt idx="27">
                  <c:v>354.36</c:v>
                </c:pt>
                <c:pt idx="28">
                  <c:v>354.38</c:v>
                </c:pt>
                <c:pt idx="29">
                  <c:v>362.33</c:v>
                </c:pt>
                <c:pt idx="30">
                  <c:v>366.21999999999997</c:v>
                </c:pt>
                <c:pt idx="31">
                  <c:v>356.19</c:v>
                </c:pt>
                <c:pt idx="32">
                  <c:v>366.28</c:v>
                </c:pt>
                <c:pt idx="33">
                  <c:v>375.66</c:v>
                </c:pt>
                <c:pt idx="34">
                  <c:v>382.78</c:v>
                </c:pt>
                <c:pt idx="35">
                  <c:v>381.68</c:v>
                </c:pt>
                <c:pt idx="36">
                  <c:v>385.04</c:v>
                </c:pt>
                <c:pt idx="37">
                  <c:v>389.05</c:v>
                </c:pt>
                <c:pt idx="38">
                  <c:v>377.37</c:v>
                </c:pt>
                <c:pt idx="39">
                  <c:v>373.23</c:v>
                </c:pt>
                <c:pt idx="40">
                  <c:v>374.78</c:v>
                </c:pt>
                <c:pt idx="41">
                  <c:v>377.84</c:v>
                </c:pt>
                <c:pt idx="42">
                  <c:v>368.05</c:v>
                </c:pt>
                <c:pt idx="43">
                  <c:v>367.46</c:v>
                </c:pt>
                <c:pt idx="44">
                  <c:v>357.66</c:v>
                </c:pt>
                <c:pt idx="45">
                  <c:v>368.18</c:v>
                </c:pt>
                <c:pt idx="46">
                  <c:v>373.69</c:v>
                </c:pt>
                <c:pt idx="47">
                  <c:v>363.18</c:v>
                </c:pt>
              </c:numCache>
            </c:numRef>
          </c:val>
          <c:smooth val="0"/>
          <c:extLst>
            <c:ext xmlns:c16="http://schemas.microsoft.com/office/drawing/2014/chart" uri="{C3380CC4-5D6E-409C-BE32-E72D297353CC}">
              <c16:uniqueId val="{00000002-40E7-438C-B3A3-507419B9A9AE}"/>
            </c:ext>
          </c:extLst>
        </c:ser>
        <c:dLbls>
          <c:showLegendKey val="0"/>
          <c:showVal val="0"/>
          <c:showCatName val="0"/>
          <c:showSerName val="0"/>
          <c:showPercent val="0"/>
          <c:showBubbleSize val="0"/>
        </c:dLbls>
        <c:smooth val="0"/>
        <c:axId val="558757680"/>
        <c:axId val="558750792"/>
      </c:lineChart>
      <c:dateAx>
        <c:axId val="558757680"/>
        <c:scaling>
          <c:orientation val="minMax"/>
          <c:max val="45375"/>
          <c:min val="44256"/>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558750792"/>
        <c:crosses val="autoZero"/>
        <c:auto val="1"/>
        <c:lblOffset val="100"/>
        <c:baseTimeUnit val="months"/>
        <c:majorUnit val="3"/>
        <c:majorTimeUnit val="months"/>
      </c:dateAx>
      <c:valAx>
        <c:axId val="558750792"/>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t>Pence per litre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558757680"/>
        <c:crosses val="autoZero"/>
        <c:crossBetween val="between"/>
      </c:valAx>
      <c:spPr>
        <a:noFill/>
        <a:ln>
          <a:noFill/>
        </a:ln>
        <a:effectLst/>
      </c:spPr>
    </c:plotArea>
    <c:legend>
      <c:legendPos val="b"/>
      <c:layout>
        <c:manualLayout>
          <c:xMode val="edge"/>
          <c:yMode val="edge"/>
          <c:x val="0.18235216049382716"/>
          <c:y val="9.1106249999999958E-2"/>
          <c:w val="0.63529567901234563"/>
          <c:h val="5.340763888888888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1" i="0" u="none" strike="noStrike" kern="1200" spc="0" baseline="0">
                <a:solidFill>
                  <a:srgbClr val="575756"/>
                </a:solidFill>
                <a:latin typeface="+mn-lt"/>
                <a:ea typeface="+mn-ea"/>
                <a:cs typeface="+mn-cs"/>
              </a:defRPr>
            </a:pPr>
            <a:r>
              <a:rPr lang="en-GB" sz="1400" b="1"/>
              <a:t>GB retail Cheddar prices</a:t>
            </a:r>
          </a:p>
        </c:rich>
      </c:tx>
      <c:overlay val="0"/>
      <c:spPr>
        <a:noFill/>
        <a:ln>
          <a:noFill/>
        </a:ln>
        <a:effectLst/>
      </c:spPr>
      <c:txPr>
        <a:bodyPr rot="0" spcFirstLastPara="1" vertOverflow="ellipsis" vert="horz" wrap="square" anchor="ctr" anchorCtr="1"/>
        <a:lstStyle/>
        <a:p>
          <a:pPr algn="ctr" rtl="0">
            <a:defRPr sz="1400" b="1" i="0" u="none" strike="noStrike" kern="1200" spc="0" baseline="0">
              <a:solidFill>
                <a:srgbClr val="575756"/>
              </a:solidFill>
              <a:latin typeface="+mn-lt"/>
              <a:ea typeface="+mn-ea"/>
              <a:cs typeface="+mn-cs"/>
            </a:defRPr>
          </a:pPr>
          <a:endParaRPr lang="en-US"/>
        </a:p>
      </c:txPr>
    </c:title>
    <c:autoTitleDeleted val="0"/>
    <c:plotArea>
      <c:layout>
        <c:manualLayout>
          <c:layoutTarget val="inner"/>
          <c:xMode val="edge"/>
          <c:yMode val="edge"/>
          <c:x val="0.10970401234567902"/>
          <c:y val="0.1743898148148148"/>
          <c:w val="0.81997484567901235"/>
          <c:h val="0.63986540926467916"/>
        </c:manualLayout>
      </c:layout>
      <c:lineChart>
        <c:grouping val="standard"/>
        <c:varyColors val="0"/>
        <c:ser>
          <c:idx val="0"/>
          <c:order val="0"/>
          <c:tx>
            <c:strRef>
              <c:f>'GB retail prices'!$H$9</c:f>
              <c:strCache>
                <c:ptCount val="1"/>
                <c:pt idx="0">
                  <c:v>Total Cheddar</c:v>
                </c:pt>
              </c:strCache>
            </c:strRef>
          </c:tx>
          <c:spPr>
            <a:ln w="28575" cap="rnd">
              <a:solidFill>
                <a:srgbClr val="0090D3"/>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prices'!$H$10:$H$57</c:f>
              <c:numCache>
                <c:formatCode>#,##0</c:formatCode>
                <c:ptCount val="48"/>
                <c:pt idx="0">
                  <c:v>603.03000000000009</c:v>
                </c:pt>
                <c:pt idx="1">
                  <c:v>599.76</c:v>
                </c:pt>
                <c:pt idx="2">
                  <c:v>601.55000000000007</c:v>
                </c:pt>
                <c:pt idx="3">
                  <c:v>587.54999999999995</c:v>
                </c:pt>
                <c:pt idx="4">
                  <c:v>594.26</c:v>
                </c:pt>
                <c:pt idx="5">
                  <c:v>607.5</c:v>
                </c:pt>
                <c:pt idx="6">
                  <c:v>588.29000000000008</c:v>
                </c:pt>
                <c:pt idx="7">
                  <c:v>586.69000000000005</c:v>
                </c:pt>
                <c:pt idx="8">
                  <c:v>580.85</c:v>
                </c:pt>
                <c:pt idx="9">
                  <c:v>582.61</c:v>
                </c:pt>
                <c:pt idx="10">
                  <c:v>580.89</c:v>
                </c:pt>
                <c:pt idx="11">
                  <c:v>578.14</c:v>
                </c:pt>
                <c:pt idx="12">
                  <c:v>582.5</c:v>
                </c:pt>
                <c:pt idx="13">
                  <c:v>582.16999999999996</c:v>
                </c:pt>
                <c:pt idx="14">
                  <c:v>584.16</c:v>
                </c:pt>
                <c:pt idx="15">
                  <c:v>583.88</c:v>
                </c:pt>
                <c:pt idx="16">
                  <c:v>583.05999999999995</c:v>
                </c:pt>
                <c:pt idx="17">
                  <c:v>587.15</c:v>
                </c:pt>
                <c:pt idx="18">
                  <c:v>612.87</c:v>
                </c:pt>
                <c:pt idx="19">
                  <c:v>576.76</c:v>
                </c:pt>
                <c:pt idx="20">
                  <c:v>582.62</c:v>
                </c:pt>
                <c:pt idx="21">
                  <c:v>588.52</c:v>
                </c:pt>
                <c:pt idx="22">
                  <c:v>593.45000000000005</c:v>
                </c:pt>
                <c:pt idx="23">
                  <c:v>602.93999999999994</c:v>
                </c:pt>
                <c:pt idx="24">
                  <c:v>617.91</c:v>
                </c:pt>
                <c:pt idx="25">
                  <c:v>640.86</c:v>
                </c:pt>
                <c:pt idx="26">
                  <c:v>650.54</c:v>
                </c:pt>
                <c:pt idx="27">
                  <c:v>665.91</c:v>
                </c:pt>
                <c:pt idx="28">
                  <c:v>680.14</c:v>
                </c:pt>
                <c:pt idx="29">
                  <c:v>703.58</c:v>
                </c:pt>
                <c:pt idx="30">
                  <c:v>709.51</c:v>
                </c:pt>
                <c:pt idx="31">
                  <c:v>750.38</c:v>
                </c:pt>
                <c:pt idx="32">
                  <c:v>723.54000000000008</c:v>
                </c:pt>
                <c:pt idx="33">
                  <c:v>735.54000000000008</c:v>
                </c:pt>
                <c:pt idx="34">
                  <c:v>738.39</c:v>
                </c:pt>
                <c:pt idx="35">
                  <c:v>770.54</c:v>
                </c:pt>
                <c:pt idx="36">
                  <c:v>782.51</c:v>
                </c:pt>
                <c:pt idx="37">
                  <c:v>780.99</c:v>
                </c:pt>
                <c:pt idx="38">
                  <c:v>793.99</c:v>
                </c:pt>
                <c:pt idx="39">
                  <c:v>783.35</c:v>
                </c:pt>
                <c:pt idx="40">
                  <c:v>776.4</c:v>
                </c:pt>
                <c:pt idx="41">
                  <c:v>761.11</c:v>
                </c:pt>
                <c:pt idx="42">
                  <c:v>739.68</c:v>
                </c:pt>
                <c:pt idx="43">
                  <c:v>748.74</c:v>
                </c:pt>
                <c:pt idx="44">
                  <c:v>781.16000000000008</c:v>
                </c:pt>
                <c:pt idx="45">
                  <c:v>732.97</c:v>
                </c:pt>
                <c:pt idx="46">
                  <c:v>732.16</c:v>
                </c:pt>
                <c:pt idx="47">
                  <c:v>736.08</c:v>
                </c:pt>
              </c:numCache>
            </c:numRef>
          </c:val>
          <c:smooth val="0"/>
          <c:extLst>
            <c:ext xmlns:c16="http://schemas.microsoft.com/office/drawing/2014/chart" uri="{C3380CC4-5D6E-409C-BE32-E72D297353CC}">
              <c16:uniqueId val="{00000000-40E7-438C-B3A3-507419B9A9AE}"/>
            </c:ext>
          </c:extLst>
        </c:ser>
        <c:ser>
          <c:idx val="1"/>
          <c:order val="1"/>
          <c:tx>
            <c:strRef>
              <c:f>'GB retail prices'!$I$9</c:f>
              <c:strCache>
                <c:ptCount val="1"/>
                <c:pt idx="0">
                  <c:v>Mature</c:v>
                </c:pt>
              </c:strCache>
            </c:strRef>
          </c:tx>
          <c:spPr>
            <a:ln w="28575" cap="rnd">
              <a:solidFill>
                <a:srgbClr val="C8D300"/>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prices'!$I$10:$I$57</c:f>
              <c:numCache>
                <c:formatCode>#,##0</c:formatCode>
                <c:ptCount val="48"/>
                <c:pt idx="0">
                  <c:v>605.34999999999991</c:v>
                </c:pt>
                <c:pt idx="1">
                  <c:v>600.44000000000005</c:v>
                </c:pt>
                <c:pt idx="2">
                  <c:v>594.44999999999993</c:v>
                </c:pt>
                <c:pt idx="3">
                  <c:v>588.02</c:v>
                </c:pt>
                <c:pt idx="4">
                  <c:v>589.13</c:v>
                </c:pt>
                <c:pt idx="5">
                  <c:v>591.11</c:v>
                </c:pt>
                <c:pt idx="6">
                  <c:v>586.9</c:v>
                </c:pt>
                <c:pt idx="7">
                  <c:v>584.84</c:v>
                </c:pt>
                <c:pt idx="8">
                  <c:v>581.82000000000005</c:v>
                </c:pt>
                <c:pt idx="9">
                  <c:v>583</c:v>
                </c:pt>
                <c:pt idx="10">
                  <c:v>576.75</c:v>
                </c:pt>
                <c:pt idx="11">
                  <c:v>583.08000000000004</c:v>
                </c:pt>
                <c:pt idx="12">
                  <c:v>580.53</c:v>
                </c:pt>
                <c:pt idx="13">
                  <c:v>579.65</c:v>
                </c:pt>
                <c:pt idx="14">
                  <c:v>581.2700000000001</c:v>
                </c:pt>
                <c:pt idx="15">
                  <c:v>586.58000000000004</c:v>
                </c:pt>
                <c:pt idx="16">
                  <c:v>583.1</c:v>
                </c:pt>
                <c:pt idx="17">
                  <c:v>586.23</c:v>
                </c:pt>
                <c:pt idx="18">
                  <c:v>594.55999999999995</c:v>
                </c:pt>
                <c:pt idx="19">
                  <c:v>569.69000000000005</c:v>
                </c:pt>
                <c:pt idx="20">
                  <c:v>579.56000000000006</c:v>
                </c:pt>
                <c:pt idx="21">
                  <c:v>585.32000000000005</c:v>
                </c:pt>
                <c:pt idx="22">
                  <c:v>593.44000000000005</c:v>
                </c:pt>
                <c:pt idx="23">
                  <c:v>593.14</c:v>
                </c:pt>
                <c:pt idx="24">
                  <c:v>609.52</c:v>
                </c:pt>
                <c:pt idx="25">
                  <c:v>636.06999999999994</c:v>
                </c:pt>
                <c:pt idx="26">
                  <c:v>638.79999999999995</c:v>
                </c:pt>
                <c:pt idx="27">
                  <c:v>651.30999999999995</c:v>
                </c:pt>
                <c:pt idx="28">
                  <c:v>667.78000000000009</c:v>
                </c:pt>
                <c:pt idx="29">
                  <c:v>679.28</c:v>
                </c:pt>
                <c:pt idx="30">
                  <c:v>683.8</c:v>
                </c:pt>
                <c:pt idx="31">
                  <c:v>717.84999999999991</c:v>
                </c:pt>
                <c:pt idx="32">
                  <c:v>698.17</c:v>
                </c:pt>
                <c:pt idx="33">
                  <c:v>708.73</c:v>
                </c:pt>
                <c:pt idx="34">
                  <c:v>714.25</c:v>
                </c:pt>
                <c:pt idx="35">
                  <c:v>748.33999999999992</c:v>
                </c:pt>
                <c:pt idx="36">
                  <c:v>762.33</c:v>
                </c:pt>
                <c:pt idx="37">
                  <c:v>756.89</c:v>
                </c:pt>
                <c:pt idx="38">
                  <c:v>773.54000000000008</c:v>
                </c:pt>
                <c:pt idx="39">
                  <c:v>762.89</c:v>
                </c:pt>
                <c:pt idx="40">
                  <c:v>758.96999999999991</c:v>
                </c:pt>
                <c:pt idx="41">
                  <c:v>753.41</c:v>
                </c:pt>
                <c:pt idx="42">
                  <c:v>729.45</c:v>
                </c:pt>
                <c:pt idx="43">
                  <c:v>738.03</c:v>
                </c:pt>
                <c:pt idx="44">
                  <c:v>759.94</c:v>
                </c:pt>
                <c:pt idx="45">
                  <c:v>729.88</c:v>
                </c:pt>
                <c:pt idx="46">
                  <c:v>724.05</c:v>
                </c:pt>
                <c:pt idx="47">
                  <c:v>727.98</c:v>
                </c:pt>
              </c:numCache>
            </c:numRef>
          </c:val>
          <c:smooth val="0"/>
          <c:extLst>
            <c:ext xmlns:c16="http://schemas.microsoft.com/office/drawing/2014/chart" uri="{C3380CC4-5D6E-409C-BE32-E72D297353CC}">
              <c16:uniqueId val="{00000001-40E7-438C-B3A3-507419B9A9AE}"/>
            </c:ext>
          </c:extLst>
        </c:ser>
        <c:ser>
          <c:idx val="2"/>
          <c:order val="2"/>
          <c:tx>
            <c:strRef>
              <c:f>'GB retail prices'!$J$9</c:f>
              <c:strCache>
                <c:ptCount val="1"/>
                <c:pt idx="0">
                  <c:v>Mild</c:v>
                </c:pt>
              </c:strCache>
            </c:strRef>
          </c:tx>
          <c:spPr>
            <a:ln w="28575" cap="rnd">
              <a:solidFill>
                <a:srgbClr val="DA5914"/>
              </a:solidFill>
              <a:round/>
            </a:ln>
            <a:effectLst/>
          </c:spPr>
          <c:marker>
            <c:symbol val="none"/>
          </c:marker>
          <c:cat>
            <c:numRef>
              <c:f>'GB retail prices'!$B$10:$B$57</c:f>
              <c:numCache>
                <c:formatCode>d\-mmm\-yy</c:formatCode>
                <c:ptCount val="48"/>
                <c:pt idx="0">
                  <c:v>44058</c:v>
                </c:pt>
                <c:pt idx="1">
                  <c:v>44086</c:v>
                </c:pt>
                <c:pt idx="2">
                  <c:v>44114</c:v>
                </c:pt>
                <c:pt idx="3">
                  <c:v>44142</c:v>
                </c:pt>
                <c:pt idx="4">
                  <c:v>44170</c:v>
                </c:pt>
                <c:pt idx="5">
                  <c:v>44198</c:v>
                </c:pt>
                <c:pt idx="6">
                  <c:v>44226</c:v>
                </c:pt>
                <c:pt idx="7">
                  <c:v>44254</c:v>
                </c:pt>
                <c:pt idx="8">
                  <c:v>44282</c:v>
                </c:pt>
                <c:pt idx="9">
                  <c:v>44310</c:v>
                </c:pt>
                <c:pt idx="10">
                  <c:v>44338</c:v>
                </c:pt>
                <c:pt idx="11">
                  <c:v>44366</c:v>
                </c:pt>
                <c:pt idx="12">
                  <c:v>44394</c:v>
                </c:pt>
                <c:pt idx="13">
                  <c:v>44422</c:v>
                </c:pt>
                <c:pt idx="14">
                  <c:v>44450</c:v>
                </c:pt>
                <c:pt idx="15">
                  <c:v>44478</c:v>
                </c:pt>
                <c:pt idx="16">
                  <c:v>44506</c:v>
                </c:pt>
                <c:pt idx="17">
                  <c:v>44534</c:v>
                </c:pt>
                <c:pt idx="18">
                  <c:v>44562</c:v>
                </c:pt>
                <c:pt idx="19">
                  <c:v>44590</c:v>
                </c:pt>
                <c:pt idx="20">
                  <c:v>44618</c:v>
                </c:pt>
                <c:pt idx="21">
                  <c:v>44646</c:v>
                </c:pt>
                <c:pt idx="22">
                  <c:v>44674</c:v>
                </c:pt>
                <c:pt idx="23">
                  <c:v>44702</c:v>
                </c:pt>
                <c:pt idx="24">
                  <c:v>44730</c:v>
                </c:pt>
                <c:pt idx="25">
                  <c:v>44758</c:v>
                </c:pt>
                <c:pt idx="26">
                  <c:v>44786</c:v>
                </c:pt>
                <c:pt idx="27">
                  <c:v>44814</c:v>
                </c:pt>
                <c:pt idx="28">
                  <c:v>44842</c:v>
                </c:pt>
                <c:pt idx="29">
                  <c:v>44870</c:v>
                </c:pt>
                <c:pt idx="30">
                  <c:v>44898</c:v>
                </c:pt>
                <c:pt idx="31">
                  <c:v>44926</c:v>
                </c:pt>
                <c:pt idx="32">
                  <c:v>44954</c:v>
                </c:pt>
                <c:pt idx="33">
                  <c:v>44982</c:v>
                </c:pt>
                <c:pt idx="34">
                  <c:v>45010</c:v>
                </c:pt>
                <c:pt idx="35">
                  <c:v>45038</c:v>
                </c:pt>
                <c:pt idx="36">
                  <c:v>45066</c:v>
                </c:pt>
                <c:pt idx="37">
                  <c:v>45094</c:v>
                </c:pt>
                <c:pt idx="38">
                  <c:v>45122</c:v>
                </c:pt>
                <c:pt idx="39">
                  <c:v>45150</c:v>
                </c:pt>
                <c:pt idx="40">
                  <c:v>45178</c:v>
                </c:pt>
                <c:pt idx="41">
                  <c:v>45206</c:v>
                </c:pt>
                <c:pt idx="42">
                  <c:v>45234</c:v>
                </c:pt>
                <c:pt idx="43">
                  <c:v>45262</c:v>
                </c:pt>
                <c:pt idx="44">
                  <c:v>45290</c:v>
                </c:pt>
                <c:pt idx="45">
                  <c:v>45318</c:v>
                </c:pt>
                <c:pt idx="46">
                  <c:v>45346</c:v>
                </c:pt>
                <c:pt idx="47">
                  <c:v>45374</c:v>
                </c:pt>
              </c:numCache>
            </c:numRef>
          </c:cat>
          <c:val>
            <c:numRef>
              <c:f>'GB retail prices'!$J$10:$J$57</c:f>
              <c:numCache>
                <c:formatCode>#,##0</c:formatCode>
                <c:ptCount val="48"/>
                <c:pt idx="0">
                  <c:v>520.18000000000006</c:v>
                </c:pt>
                <c:pt idx="1">
                  <c:v>511.57000000000005</c:v>
                </c:pt>
                <c:pt idx="2">
                  <c:v>528.62</c:v>
                </c:pt>
                <c:pt idx="3">
                  <c:v>517.69999999999993</c:v>
                </c:pt>
                <c:pt idx="4">
                  <c:v>518.36</c:v>
                </c:pt>
                <c:pt idx="5">
                  <c:v>519.64</c:v>
                </c:pt>
                <c:pt idx="6">
                  <c:v>506.21999999999997</c:v>
                </c:pt>
                <c:pt idx="7">
                  <c:v>496.88</c:v>
                </c:pt>
                <c:pt idx="8">
                  <c:v>501.40000000000003</c:v>
                </c:pt>
                <c:pt idx="9">
                  <c:v>502.47</c:v>
                </c:pt>
                <c:pt idx="10">
                  <c:v>495.96999999999997</c:v>
                </c:pt>
                <c:pt idx="11">
                  <c:v>491.18000000000006</c:v>
                </c:pt>
                <c:pt idx="12">
                  <c:v>493.46</c:v>
                </c:pt>
                <c:pt idx="13">
                  <c:v>499.81</c:v>
                </c:pt>
                <c:pt idx="14">
                  <c:v>502.14</c:v>
                </c:pt>
                <c:pt idx="15">
                  <c:v>503.43</c:v>
                </c:pt>
                <c:pt idx="16">
                  <c:v>491.42</c:v>
                </c:pt>
                <c:pt idx="17">
                  <c:v>505.1</c:v>
                </c:pt>
                <c:pt idx="18">
                  <c:v>515.01</c:v>
                </c:pt>
                <c:pt idx="19">
                  <c:v>500.53000000000003</c:v>
                </c:pt>
                <c:pt idx="20">
                  <c:v>501.41</c:v>
                </c:pt>
                <c:pt idx="21">
                  <c:v>498.52</c:v>
                </c:pt>
                <c:pt idx="22">
                  <c:v>508.92</c:v>
                </c:pt>
                <c:pt idx="23">
                  <c:v>510.27</c:v>
                </c:pt>
                <c:pt idx="24">
                  <c:v>534.74</c:v>
                </c:pt>
                <c:pt idx="25">
                  <c:v>540.42000000000007</c:v>
                </c:pt>
                <c:pt idx="26">
                  <c:v>560</c:v>
                </c:pt>
                <c:pt idx="27">
                  <c:v>552.74</c:v>
                </c:pt>
                <c:pt idx="28">
                  <c:v>562.15</c:v>
                </c:pt>
                <c:pt idx="29">
                  <c:v>582.55999999999995</c:v>
                </c:pt>
                <c:pt idx="30">
                  <c:v>605.18000000000006</c:v>
                </c:pt>
                <c:pt idx="31">
                  <c:v>602.84</c:v>
                </c:pt>
                <c:pt idx="32">
                  <c:v>605.54</c:v>
                </c:pt>
                <c:pt idx="33">
                  <c:v>621.68999999999994</c:v>
                </c:pt>
                <c:pt idx="34">
                  <c:v>627.46</c:v>
                </c:pt>
                <c:pt idx="35">
                  <c:v>659.61</c:v>
                </c:pt>
                <c:pt idx="36">
                  <c:v>683.61</c:v>
                </c:pt>
                <c:pt idx="37">
                  <c:v>684.94</c:v>
                </c:pt>
                <c:pt idx="38">
                  <c:v>703.66</c:v>
                </c:pt>
                <c:pt idx="39">
                  <c:v>702.91</c:v>
                </c:pt>
                <c:pt idx="40">
                  <c:v>694.48</c:v>
                </c:pt>
                <c:pt idx="41">
                  <c:v>670.79000000000008</c:v>
                </c:pt>
                <c:pt idx="42">
                  <c:v>657</c:v>
                </c:pt>
                <c:pt idx="43">
                  <c:v>642.42999999999995</c:v>
                </c:pt>
                <c:pt idx="44">
                  <c:v>642.98</c:v>
                </c:pt>
                <c:pt idx="45">
                  <c:v>625.77</c:v>
                </c:pt>
                <c:pt idx="46">
                  <c:v>638.04</c:v>
                </c:pt>
                <c:pt idx="47">
                  <c:v>624.12</c:v>
                </c:pt>
              </c:numCache>
            </c:numRef>
          </c:val>
          <c:smooth val="0"/>
          <c:extLst>
            <c:ext xmlns:c16="http://schemas.microsoft.com/office/drawing/2014/chart" uri="{C3380CC4-5D6E-409C-BE32-E72D297353CC}">
              <c16:uniqueId val="{00000002-40E7-438C-B3A3-507419B9A9AE}"/>
            </c:ext>
          </c:extLst>
        </c:ser>
        <c:dLbls>
          <c:showLegendKey val="0"/>
          <c:showVal val="0"/>
          <c:showCatName val="0"/>
          <c:showSerName val="0"/>
          <c:showPercent val="0"/>
          <c:showBubbleSize val="0"/>
        </c:dLbls>
        <c:smooth val="0"/>
        <c:axId val="558757680"/>
        <c:axId val="558750792"/>
      </c:lineChart>
      <c:dateAx>
        <c:axId val="558757680"/>
        <c:scaling>
          <c:orientation val="minMax"/>
          <c:max val="45375"/>
          <c:min val="44256"/>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rgbClr val="575756"/>
                </a:solidFill>
                <a:latin typeface="+mn-lt"/>
                <a:ea typeface="+mn-ea"/>
                <a:cs typeface="+mn-cs"/>
              </a:defRPr>
            </a:pPr>
            <a:endParaRPr lang="en-US"/>
          </a:p>
        </c:txPr>
        <c:crossAx val="558750792"/>
        <c:crosses val="autoZero"/>
        <c:auto val="1"/>
        <c:lblOffset val="100"/>
        <c:baseTimeUnit val="months"/>
        <c:majorUnit val="3"/>
        <c:majorTimeUnit val="months"/>
      </c:dateAx>
      <c:valAx>
        <c:axId val="558750792"/>
        <c:scaling>
          <c:orientation val="minMax"/>
          <c:min val="4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575756"/>
                    </a:solidFill>
                    <a:latin typeface="+mn-lt"/>
                    <a:ea typeface="+mn-ea"/>
                    <a:cs typeface="+mn-cs"/>
                  </a:defRPr>
                </a:pPr>
                <a:r>
                  <a:rPr lang="en-US" sz="1200"/>
                  <a:t>Pence per kg</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575756"/>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575756"/>
                </a:solidFill>
                <a:latin typeface="+mn-lt"/>
                <a:ea typeface="+mn-ea"/>
                <a:cs typeface="+mn-cs"/>
              </a:defRPr>
            </a:pPr>
            <a:endParaRPr lang="en-US"/>
          </a:p>
        </c:txPr>
        <c:crossAx val="55875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rgbClr val="575756"/>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rgbClr val="575756"/>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460659</xdr:colOff>
      <xdr:row>0</xdr:row>
      <xdr:rowOff>0</xdr:rowOff>
    </xdr:from>
    <xdr:to>
      <xdr:col>8</xdr:col>
      <xdr:colOff>818451</xdr:colOff>
      <xdr:row>1</xdr:row>
      <xdr:rowOff>17125</xdr:rowOff>
    </xdr:to>
    <xdr:pic>
      <xdr:nvPicPr>
        <xdr:cNvPr id="4"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86698" cy="347960"/>
        </a:xfrm>
        <a:prstGeom prst="rect">
          <a:avLst/>
        </a:prstGeom>
      </xdr:spPr>
    </xdr:pic>
    <xdr:clientData/>
  </xdr:twoCellAnchor>
  <xdr:twoCellAnchor editAs="oneCell">
    <xdr:from>
      <xdr:col>0</xdr:col>
      <xdr:colOff>501651</xdr:colOff>
      <xdr:row>0</xdr:row>
      <xdr:rowOff>0</xdr:rowOff>
    </xdr:from>
    <xdr:to>
      <xdr:col>10</xdr:col>
      <xdr:colOff>0</xdr:colOff>
      <xdr:row>1</xdr:row>
      <xdr:rowOff>19705</xdr:rowOff>
    </xdr:to>
    <xdr:pic>
      <xdr:nvPicPr>
        <xdr:cNvPr id="6" name="Gradientbar">
          <a:extLst>
            <a:ext uri="{FF2B5EF4-FFF2-40B4-BE49-F238E27FC236}">
              <a16:creationId xmlns:a16="http://schemas.microsoft.com/office/drawing/2014/main" id="{B4888048-A11B-4CFA-A81C-2E64A5C284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01651" y="0"/>
          <a:ext cx="9280524" cy="354985"/>
        </a:xfrm>
        <a:prstGeom prst="rect">
          <a:avLst/>
        </a:prstGeom>
      </xdr:spPr>
    </xdr:pic>
    <xdr:clientData/>
  </xdr:twoCellAnchor>
  <xdr:twoCellAnchor editAs="oneCell">
    <xdr:from>
      <xdr:col>0</xdr:col>
      <xdr:colOff>1</xdr:colOff>
      <xdr:row>0</xdr:row>
      <xdr:rowOff>0</xdr:rowOff>
    </xdr:from>
    <xdr:to>
      <xdr:col>0</xdr:col>
      <xdr:colOff>515620</xdr:colOff>
      <xdr:row>1</xdr:row>
      <xdr:rowOff>16204</xdr:rowOff>
    </xdr:to>
    <xdr:pic>
      <xdr:nvPicPr>
        <xdr:cNvPr id="7" name="Logo">
          <a:extLst>
            <a:ext uri="{FF2B5EF4-FFF2-40B4-BE49-F238E27FC236}">
              <a16:creationId xmlns:a16="http://schemas.microsoft.com/office/drawing/2014/main" id="{219D5124-A59A-4BF1-A766-64026A9DAA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 y="0"/>
          <a:ext cx="504824" cy="353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10</xdr:col>
      <xdr:colOff>450675</xdr:colOff>
      <xdr:row>26</xdr:row>
      <xdr:rowOff>148050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28</xdr:row>
      <xdr:rowOff>142875</xdr:rowOff>
    </xdr:from>
    <xdr:to>
      <xdr:col>10</xdr:col>
      <xdr:colOff>460200</xdr:colOff>
      <xdr:row>54</xdr:row>
      <xdr:rowOff>104235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323850</xdr:colOff>
      <xdr:row>28</xdr:row>
      <xdr:rowOff>142874</xdr:rowOff>
    </xdr:from>
    <xdr:to>
      <xdr:col>21</xdr:col>
      <xdr:colOff>555450</xdr:colOff>
      <xdr:row>54</xdr:row>
      <xdr:rowOff>104234</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0.00735</cdr:x>
      <cdr:y>0.93707</cdr:y>
    </cdr:from>
    <cdr:to>
      <cdr:x>0.9231</cdr:x>
      <cdr:y>0.99219</cdr:y>
    </cdr:to>
    <cdr:sp macro="" textlink="">
      <cdr:nvSpPr>
        <cdr:cNvPr id="2" name="TextBox 1"/>
        <cdr:cNvSpPr txBox="1"/>
      </cdr:nvSpPr>
      <cdr:spPr>
        <a:xfrm xmlns:a="http://schemas.openxmlformats.org/drawingml/2006/main">
          <a:off x="47625" y="4048125"/>
          <a:ext cx="5934075" cy="2381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rPr>
            <a:t>Source:  Nielsen Homescan</a:t>
          </a:r>
          <a:r>
            <a:rPr lang="en-GB" sz="1200">
              <a:solidFill>
                <a:schemeClr val="tx1"/>
              </a:solidFill>
            </a:rPr>
            <a:t>, milkandmore.co.uk</a:t>
          </a:r>
        </a:p>
      </cdr:txBody>
    </cdr:sp>
  </cdr:relSizeAnchor>
  <cdr:relSizeAnchor xmlns:cdr="http://schemas.openxmlformats.org/drawingml/2006/chartDrawing">
    <cdr:from>
      <cdr:x>0.83491</cdr:x>
      <cdr:y>0.00661</cdr:y>
    </cdr:from>
    <cdr:to>
      <cdr:x>0.99368</cdr:x>
      <cdr:y>0.11467</cdr:y>
    </cdr:to>
    <cdr:pic>
      <cdr:nvPicPr>
        <cdr:cNvPr id="3" name="Picture 2">
          <a:extLst xmlns:a="http://schemas.openxmlformats.org/drawingml/2006/main">
            <a:ext uri="{FF2B5EF4-FFF2-40B4-BE49-F238E27FC236}">
              <a16:creationId xmlns:a16="http://schemas.microsoft.com/office/drawing/2014/main" id="{4FDB3565-DC7D-4D17-9305-7077CCCB9B5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10200" y="28575"/>
          <a:ext cx="1028844" cy="46679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cdr:x>
      <cdr:y>0.93119</cdr:y>
    </cdr:from>
    <cdr:to>
      <cdr:x>0.91575</cdr:x>
      <cdr:y>0.98631</cdr:y>
    </cdr:to>
    <cdr:sp macro="" textlink="">
      <cdr:nvSpPr>
        <cdr:cNvPr id="2" name="TextBox 1"/>
        <cdr:cNvSpPr txBox="1"/>
      </cdr:nvSpPr>
      <cdr:spPr>
        <a:xfrm xmlns:a="http://schemas.openxmlformats.org/drawingml/2006/main">
          <a:off x="0" y="4022725"/>
          <a:ext cx="5934075"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rPr>
            <a:t>Source:  </a:t>
          </a:r>
          <a:r>
            <a:rPr kumimoji="0" lang="en-GB" sz="1200" b="0" i="0" u="none" strike="noStrike" kern="0" cap="none" spc="0" normalizeH="0" baseline="0" noProof="0">
              <a:ln>
                <a:noFill/>
              </a:ln>
              <a:solidFill>
                <a:srgbClr val="575756"/>
              </a:solidFill>
              <a:effectLst/>
              <a:uLnTx/>
              <a:uFillTx/>
              <a:latin typeface="+mn-lt"/>
              <a:ea typeface="+mn-ea"/>
              <a:cs typeface="+mn-cs"/>
            </a:rPr>
            <a:t>Nielsen Homescan</a:t>
          </a:r>
          <a:endParaRPr lang="en-GB" sz="1400">
            <a:solidFill>
              <a:schemeClr val="tx1"/>
            </a:solidFill>
          </a:endParaRPr>
        </a:p>
      </cdr:txBody>
    </cdr:sp>
  </cdr:relSizeAnchor>
  <cdr:relSizeAnchor xmlns:cdr="http://schemas.openxmlformats.org/drawingml/2006/chartDrawing">
    <cdr:from>
      <cdr:x>0.84123</cdr:x>
      <cdr:y>0.00882</cdr:y>
    </cdr:from>
    <cdr:to>
      <cdr:x>1</cdr:x>
      <cdr:y>0.11687</cdr:y>
    </cdr:to>
    <cdr:pic>
      <cdr:nvPicPr>
        <cdr:cNvPr id="3" name="Picture 2">
          <a:extLst xmlns:a="http://schemas.openxmlformats.org/drawingml/2006/main">
            <a:ext uri="{FF2B5EF4-FFF2-40B4-BE49-F238E27FC236}">
              <a16:creationId xmlns:a16="http://schemas.microsoft.com/office/drawing/2014/main" id="{3F65CCC5-1D60-4F07-9AA2-4C332939235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38100"/>
          <a:ext cx="1028844" cy="466790"/>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0.02371</cdr:x>
      <cdr:y>0.94488</cdr:y>
    </cdr:from>
    <cdr:to>
      <cdr:x>0.93946</cdr:x>
      <cdr:y>1</cdr:y>
    </cdr:to>
    <cdr:sp macro="" textlink="">
      <cdr:nvSpPr>
        <cdr:cNvPr id="2" name="TextBox 1"/>
        <cdr:cNvSpPr txBox="1"/>
      </cdr:nvSpPr>
      <cdr:spPr>
        <a:xfrm xmlns:a="http://schemas.openxmlformats.org/drawingml/2006/main">
          <a:off x="157634" y="4285791"/>
          <a:ext cx="6087576" cy="25001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rPr>
            <a:t>Source:  </a:t>
          </a:r>
          <a:r>
            <a:rPr kumimoji="0" lang="en-GB" sz="1200" b="0" i="0" u="none" strike="noStrike" kern="0" cap="none" spc="0" normalizeH="0" baseline="0" noProof="0">
              <a:ln>
                <a:noFill/>
              </a:ln>
              <a:solidFill>
                <a:srgbClr val="575756"/>
              </a:solidFill>
              <a:effectLst/>
              <a:uLnTx/>
              <a:uFillTx/>
              <a:latin typeface="+mn-lt"/>
              <a:ea typeface="+mn-ea"/>
              <a:cs typeface="+mn-cs"/>
            </a:rPr>
            <a:t>Nielsen Homescan</a:t>
          </a:r>
          <a:endParaRPr lang="en-GB" sz="1200">
            <a:solidFill>
              <a:schemeClr val="tx1"/>
            </a:solidFill>
          </a:endParaRPr>
        </a:p>
      </cdr:txBody>
    </cdr:sp>
  </cdr:relSizeAnchor>
  <cdr:relSizeAnchor xmlns:cdr="http://schemas.openxmlformats.org/drawingml/2006/chartDrawing">
    <cdr:from>
      <cdr:x>0.83491</cdr:x>
      <cdr:y>0</cdr:y>
    </cdr:from>
    <cdr:to>
      <cdr:x>0.99368</cdr:x>
      <cdr:y>0.10805</cdr:y>
    </cdr:to>
    <cdr:pic>
      <cdr:nvPicPr>
        <cdr:cNvPr id="3" name="Picture 2">
          <a:extLst xmlns:a="http://schemas.openxmlformats.org/drawingml/2006/main">
            <a:ext uri="{FF2B5EF4-FFF2-40B4-BE49-F238E27FC236}">
              <a16:creationId xmlns:a16="http://schemas.microsoft.com/office/drawing/2014/main" id="{82C42148-8702-4636-98A3-F7FB807003F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10200" y="0"/>
          <a:ext cx="1028844" cy="466790"/>
        </a:xfrm>
        <a:prstGeom xmlns:a="http://schemas.openxmlformats.org/drawingml/2006/main" prst="rect">
          <a:avLst/>
        </a:prstGeom>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tabSelected="1" zoomScaleNormal="100" workbookViewId="0">
      <pane xSplit="2" ySplit="9" topLeftCell="C47" activePane="bottomRight" state="frozen"/>
      <selection pane="topRight" activeCell="B1" sqref="B1"/>
      <selection pane="bottomLeft" activeCell="A10" sqref="A10"/>
      <selection pane="bottomRight" activeCell="M53" sqref="M53"/>
    </sheetView>
  </sheetViews>
  <sheetFormatPr defaultColWidth="9.28515625" defaultRowHeight="14.25"/>
  <cols>
    <col min="1" max="1" width="8.7109375" style="1" customWidth="1"/>
    <col min="2" max="2" width="12.7109375" style="1" bestFit="1" customWidth="1"/>
    <col min="3" max="4" width="13.7109375" style="2" customWidth="1"/>
    <col min="5" max="5" width="14.5703125" style="2" customWidth="1"/>
    <col min="6" max="6" width="16.7109375" style="2" customWidth="1"/>
    <col min="7" max="7" width="15.7109375" style="2" customWidth="1"/>
    <col min="8" max="8" width="16.28515625" style="2" customWidth="1"/>
    <col min="9" max="10" width="13.7109375" style="2" customWidth="1"/>
    <col min="11" max="16384" width="9.28515625" style="1"/>
  </cols>
  <sheetData>
    <row r="1" spans="1:10" ht="27" customHeight="1">
      <c r="B1" s="3"/>
      <c r="C1" s="3"/>
      <c r="D1" s="3"/>
      <c r="E1" s="3"/>
      <c r="F1" s="3"/>
      <c r="G1" s="3"/>
      <c r="H1" s="3"/>
      <c r="I1" s="3"/>
      <c r="J1" s="3"/>
    </row>
    <row r="2" spans="1:10" ht="20.25">
      <c r="A2" s="20" t="s">
        <v>4</v>
      </c>
      <c r="B2" s="6"/>
      <c r="C2" s="6"/>
      <c r="D2" s="6"/>
      <c r="E2" s="6"/>
      <c r="F2" s="6"/>
      <c r="G2" s="6"/>
      <c r="H2" s="6"/>
      <c r="I2" s="6"/>
      <c r="J2" s="6"/>
    </row>
    <row r="3" spans="1:10" ht="15.6" customHeight="1">
      <c r="A3" s="8" t="s">
        <v>35</v>
      </c>
      <c r="B3" s="8"/>
      <c r="C3" s="8"/>
      <c r="D3" s="8"/>
      <c r="E3" s="4"/>
      <c r="F3" s="4"/>
      <c r="G3" s="4"/>
      <c r="H3" s="4"/>
      <c r="I3" s="4"/>
      <c r="J3" s="4"/>
    </row>
    <row r="4" spans="1:10" ht="15.6" customHeight="1">
      <c r="A4" s="9" t="s">
        <v>27</v>
      </c>
      <c r="B4" s="9"/>
      <c r="C4" s="9"/>
      <c r="D4" s="9"/>
      <c r="E4" s="7"/>
      <c r="F4" s="7"/>
      <c r="G4" s="7"/>
      <c r="H4" s="7"/>
      <c r="I4" s="7"/>
      <c r="J4" s="7"/>
    </row>
    <row r="5" spans="1:10" ht="15.6" customHeight="1">
      <c r="A5" s="9" t="s">
        <v>43</v>
      </c>
      <c r="B5" s="9"/>
      <c r="C5" s="9"/>
      <c r="D5" s="9"/>
      <c r="E5" s="7"/>
      <c r="F5" s="7"/>
      <c r="G5" s="7"/>
      <c r="H5" s="7"/>
      <c r="I5" s="7"/>
      <c r="J5" s="7"/>
    </row>
    <row r="6" spans="1:10" ht="15">
      <c r="A6" s="10"/>
      <c r="B6" s="11"/>
      <c r="C6" s="12"/>
      <c r="D6" s="12"/>
      <c r="E6" s="12"/>
      <c r="F6" s="12"/>
      <c r="G6" s="12"/>
      <c r="H6" s="12"/>
      <c r="I6" s="12"/>
      <c r="J6" s="12"/>
    </row>
    <row r="7" spans="1:10" ht="15.75">
      <c r="A7" s="10"/>
      <c r="B7" s="56"/>
      <c r="C7" s="65" t="s">
        <v>11</v>
      </c>
      <c r="D7" s="66"/>
      <c r="E7" s="65" t="s">
        <v>36</v>
      </c>
      <c r="F7" s="67"/>
      <c r="G7" s="67"/>
      <c r="H7" s="65" t="s">
        <v>37</v>
      </c>
      <c r="I7" s="67"/>
      <c r="J7" s="67"/>
    </row>
    <row r="8" spans="1:10" ht="14.25" customHeight="1">
      <c r="A8" s="10"/>
      <c r="B8" s="57"/>
      <c r="C8" s="59" t="s">
        <v>12</v>
      </c>
      <c r="D8" s="60"/>
      <c r="E8" s="59" t="s">
        <v>13</v>
      </c>
      <c r="F8" s="64"/>
      <c r="G8" s="60"/>
      <c r="H8" s="61" t="s">
        <v>14</v>
      </c>
      <c r="I8" s="62"/>
      <c r="J8" s="63"/>
    </row>
    <row r="9" spans="1:10" ht="14.25" customHeight="1">
      <c r="A9" s="10"/>
      <c r="B9" s="58"/>
      <c r="C9" s="13" t="s">
        <v>0</v>
      </c>
      <c r="D9" s="13" t="s">
        <v>1</v>
      </c>
      <c r="E9" s="13" t="s">
        <v>15</v>
      </c>
      <c r="F9" s="13" t="s">
        <v>16</v>
      </c>
      <c r="G9" s="13" t="s">
        <v>17</v>
      </c>
      <c r="H9" s="13" t="s">
        <v>19</v>
      </c>
      <c r="I9" s="13" t="s">
        <v>2</v>
      </c>
      <c r="J9" s="13" t="s">
        <v>3</v>
      </c>
    </row>
    <row r="10" spans="1:10" ht="15">
      <c r="B10" s="50">
        <v>44058</v>
      </c>
      <c r="C10" s="51">
        <v>114.19999999999999</v>
      </c>
      <c r="D10" s="51">
        <v>81</v>
      </c>
      <c r="E10" s="51">
        <v>391.2</v>
      </c>
      <c r="F10" s="51">
        <v>346.25</v>
      </c>
      <c r="G10" s="51">
        <v>321.36</v>
      </c>
      <c r="H10" s="51">
        <v>603.03000000000009</v>
      </c>
      <c r="I10" s="51">
        <v>605.34999999999991</v>
      </c>
      <c r="J10" s="51">
        <v>520.18000000000006</v>
      </c>
    </row>
    <row r="11" spans="1:10" ht="15">
      <c r="B11" s="52">
        <v>44086</v>
      </c>
      <c r="C11" s="53">
        <v>114.1</v>
      </c>
      <c r="D11" s="53">
        <v>81</v>
      </c>
      <c r="E11" s="53">
        <v>388.55</v>
      </c>
      <c r="F11" s="53">
        <v>349.54</v>
      </c>
      <c r="G11" s="53">
        <v>312.02</v>
      </c>
      <c r="H11" s="53">
        <v>599.76</v>
      </c>
      <c r="I11" s="53">
        <v>600.44000000000005</v>
      </c>
      <c r="J11" s="53">
        <v>511.57000000000005</v>
      </c>
    </row>
    <row r="12" spans="1:10" ht="15">
      <c r="B12" s="50">
        <v>44114</v>
      </c>
      <c r="C12" s="51">
        <v>113.75</v>
      </c>
      <c r="D12" s="51">
        <v>81</v>
      </c>
      <c r="E12" s="51">
        <v>383.40000000000003</v>
      </c>
      <c r="F12" s="51">
        <v>347.28</v>
      </c>
      <c r="G12" s="51">
        <v>315.07</v>
      </c>
      <c r="H12" s="51">
        <v>601.55000000000007</v>
      </c>
      <c r="I12" s="51">
        <v>594.44999999999993</v>
      </c>
      <c r="J12" s="51">
        <v>528.62</v>
      </c>
    </row>
    <row r="13" spans="1:10" ht="15">
      <c r="B13" s="52">
        <v>44142</v>
      </c>
      <c r="C13" s="53">
        <v>114.06</v>
      </c>
      <c r="D13" s="53">
        <v>81</v>
      </c>
      <c r="E13" s="53">
        <v>384.11</v>
      </c>
      <c r="F13" s="53">
        <v>347.49</v>
      </c>
      <c r="G13" s="53">
        <v>312.62</v>
      </c>
      <c r="H13" s="53">
        <v>587.54999999999995</v>
      </c>
      <c r="I13" s="53">
        <v>588.02</v>
      </c>
      <c r="J13" s="53">
        <v>517.69999999999993</v>
      </c>
    </row>
    <row r="14" spans="1:10" ht="15">
      <c r="B14" s="50">
        <v>44170</v>
      </c>
      <c r="C14" s="51">
        <v>114.24000000000001</v>
      </c>
      <c r="D14" s="51">
        <v>81</v>
      </c>
      <c r="E14" s="51">
        <v>398.21</v>
      </c>
      <c r="F14" s="51">
        <v>349.83</v>
      </c>
      <c r="G14" s="51">
        <v>310.33</v>
      </c>
      <c r="H14" s="51">
        <v>594.26</v>
      </c>
      <c r="I14" s="51">
        <v>589.13</v>
      </c>
      <c r="J14" s="51">
        <v>518.36</v>
      </c>
    </row>
    <row r="15" spans="1:10" ht="15">
      <c r="B15" s="52">
        <v>44198</v>
      </c>
      <c r="C15" s="53">
        <v>113.97</v>
      </c>
      <c r="D15" s="53">
        <v>81</v>
      </c>
      <c r="E15" s="53">
        <v>410.21000000000004</v>
      </c>
      <c r="F15" s="53">
        <v>343.2</v>
      </c>
      <c r="G15" s="53">
        <v>304.49</v>
      </c>
      <c r="H15" s="53">
        <v>607.5</v>
      </c>
      <c r="I15" s="53">
        <v>591.11</v>
      </c>
      <c r="J15" s="53">
        <v>519.64</v>
      </c>
    </row>
    <row r="16" spans="1:10" ht="15">
      <c r="B16" s="50">
        <v>44226</v>
      </c>
      <c r="C16" s="51">
        <v>114.7</v>
      </c>
      <c r="D16" s="51">
        <v>81</v>
      </c>
      <c r="E16" s="51">
        <v>378.46999999999997</v>
      </c>
      <c r="F16" s="51">
        <v>341.04</v>
      </c>
      <c r="G16" s="51">
        <v>303.62</v>
      </c>
      <c r="H16" s="51">
        <v>588.29000000000008</v>
      </c>
      <c r="I16" s="51">
        <v>586.9</v>
      </c>
      <c r="J16" s="51">
        <v>506.21999999999997</v>
      </c>
    </row>
    <row r="17" spans="2:10" ht="15">
      <c r="B17" s="52">
        <v>44254</v>
      </c>
      <c r="C17" s="53">
        <v>114.84</v>
      </c>
      <c r="D17" s="53">
        <v>81</v>
      </c>
      <c r="E17" s="53">
        <v>378.11</v>
      </c>
      <c r="F17" s="53">
        <v>339.40999999999997</v>
      </c>
      <c r="G17" s="53">
        <v>301.75</v>
      </c>
      <c r="H17" s="53">
        <v>586.69000000000005</v>
      </c>
      <c r="I17" s="53">
        <v>584.84</v>
      </c>
      <c r="J17" s="53">
        <v>496.88</v>
      </c>
    </row>
    <row r="18" spans="2:10" ht="15">
      <c r="B18" s="50">
        <v>44282</v>
      </c>
      <c r="C18" s="51">
        <v>113.78999999999999</v>
      </c>
      <c r="D18" s="51">
        <v>81</v>
      </c>
      <c r="E18" s="51">
        <v>378.6</v>
      </c>
      <c r="F18" s="51">
        <v>338</v>
      </c>
      <c r="G18" s="51">
        <v>304.45999999999998</v>
      </c>
      <c r="H18" s="51">
        <v>580.85</v>
      </c>
      <c r="I18" s="51">
        <v>581.82000000000005</v>
      </c>
      <c r="J18" s="51">
        <v>501.40000000000003</v>
      </c>
    </row>
    <row r="19" spans="2:10" ht="15">
      <c r="B19" s="52">
        <v>44310</v>
      </c>
      <c r="C19" s="53">
        <v>114.17999999999999</v>
      </c>
      <c r="D19" s="53">
        <v>81</v>
      </c>
      <c r="E19" s="53">
        <v>381.49</v>
      </c>
      <c r="F19" s="53">
        <v>339.42</v>
      </c>
      <c r="G19" s="53">
        <v>299.41000000000003</v>
      </c>
      <c r="H19" s="53">
        <v>582.61</v>
      </c>
      <c r="I19" s="53">
        <v>583</v>
      </c>
      <c r="J19" s="53">
        <v>502.47</v>
      </c>
    </row>
    <row r="20" spans="2:10" ht="15">
      <c r="B20" s="50">
        <v>44338</v>
      </c>
      <c r="C20" s="51">
        <v>113.83000000000001</v>
      </c>
      <c r="D20" s="51">
        <v>81</v>
      </c>
      <c r="E20" s="51">
        <v>378.06</v>
      </c>
      <c r="F20" s="51">
        <v>340.01</v>
      </c>
      <c r="G20" s="51">
        <v>300.2</v>
      </c>
      <c r="H20" s="51">
        <v>580.89</v>
      </c>
      <c r="I20" s="51">
        <v>576.75</v>
      </c>
      <c r="J20" s="51">
        <v>495.96999999999997</v>
      </c>
    </row>
    <row r="21" spans="2:10" ht="15">
      <c r="B21" s="52">
        <v>44366</v>
      </c>
      <c r="C21" s="53">
        <v>114.1</v>
      </c>
      <c r="D21" s="53">
        <v>81</v>
      </c>
      <c r="E21" s="53">
        <v>381.59000000000003</v>
      </c>
      <c r="F21" s="53">
        <v>340.45</v>
      </c>
      <c r="G21" s="53">
        <v>300.39999999999998</v>
      </c>
      <c r="H21" s="53">
        <v>578.14</v>
      </c>
      <c r="I21" s="53">
        <v>583.08000000000004</v>
      </c>
      <c r="J21" s="53">
        <v>491.18000000000006</v>
      </c>
    </row>
    <row r="22" spans="2:10" ht="15">
      <c r="B22" s="50">
        <v>44394</v>
      </c>
      <c r="C22" s="51">
        <v>114.14</v>
      </c>
      <c r="D22" s="51">
        <v>81</v>
      </c>
      <c r="E22" s="51">
        <v>384.59</v>
      </c>
      <c r="F22" s="51">
        <v>340.21</v>
      </c>
      <c r="G22" s="51">
        <v>301.39999999999998</v>
      </c>
      <c r="H22" s="51">
        <v>582.5</v>
      </c>
      <c r="I22" s="51">
        <v>580.53</v>
      </c>
      <c r="J22" s="51">
        <v>493.46</v>
      </c>
    </row>
    <row r="23" spans="2:10" ht="15">
      <c r="B23" s="52">
        <v>44422</v>
      </c>
      <c r="C23" s="53">
        <v>114.52</v>
      </c>
      <c r="D23" s="53">
        <v>81</v>
      </c>
      <c r="E23" s="53">
        <v>385.13</v>
      </c>
      <c r="F23" s="53">
        <v>340.41</v>
      </c>
      <c r="G23" s="53">
        <v>307.29000000000002</v>
      </c>
      <c r="H23" s="53">
        <v>582.16999999999996</v>
      </c>
      <c r="I23" s="53">
        <v>579.65</v>
      </c>
      <c r="J23" s="53">
        <v>499.81</v>
      </c>
    </row>
    <row r="24" spans="2:10" ht="15">
      <c r="B24" s="50">
        <v>44450</v>
      </c>
      <c r="C24" s="51">
        <v>115.44000000000001</v>
      </c>
      <c r="D24" s="51">
        <v>81</v>
      </c>
      <c r="E24" s="51">
        <v>385.19</v>
      </c>
      <c r="F24" s="51">
        <v>341.95000000000005</v>
      </c>
      <c r="G24" s="51">
        <v>304.08</v>
      </c>
      <c r="H24" s="51">
        <v>584.16</v>
      </c>
      <c r="I24" s="51">
        <v>581.2700000000001</v>
      </c>
      <c r="J24" s="51">
        <v>502.14</v>
      </c>
    </row>
    <row r="25" spans="2:10" ht="15">
      <c r="B25" s="52">
        <v>44478</v>
      </c>
      <c r="C25" s="53">
        <v>117.82</v>
      </c>
      <c r="D25" s="53">
        <v>81</v>
      </c>
      <c r="E25" s="53">
        <v>382.41999999999996</v>
      </c>
      <c r="F25" s="53">
        <v>345.16</v>
      </c>
      <c r="G25" s="53">
        <v>309.07</v>
      </c>
      <c r="H25" s="53">
        <v>583.88</v>
      </c>
      <c r="I25" s="53">
        <v>586.58000000000004</v>
      </c>
      <c r="J25" s="53">
        <v>503.43</v>
      </c>
    </row>
    <row r="26" spans="2:10" ht="15">
      <c r="B26" s="50">
        <v>44506</v>
      </c>
      <c r="C26" s="51">
        <v>119.17</v>
      </c>
      <c r="D26" s="51">
        <v>81</v>
      </c>
      <c r="E26" s="51">
        <v>380.86</v>
      </c>
      <c r="F26" s="51">
        <v>341.92999999999995</v>
      </c>
      <c r="G26" s="51">
        <v>311.93</v>
      </c>
      <c r="H26" s="51">
        <v>583.05999999999995</v>
      </c>
      <c r="I26" s="51">
        <v>583.1</v>
      </c>
      <c r="J26" s="51">
        <v>491.42</v>
      </c>
    </row>
    <row r="27" spans="2:10" ht="15">
      <c r="B27" s="52">
        <v>44534</v>
      </c>
      <c r="C27" s="53">
        <v>119.54</v>
      </c>
      <c r="D27" s="53">
        <v>81</v>
      </c>
      <c r="E27" s="53">
        <v>401.65</v>
      </c>
      <c r="F27" s="53">
        <v>348.76</v>
      </c>
      <c r="G27" s="53">
        <v>308.92</v>
      </c>
      <c r="H27" s="53">
        <v>587.15</v>
      </c>
      <c r="I27" s="53">
        <v>586.23</v>
      </c>
      <c r="J27" s="53">
        <v>505.1</v>
      </c>
    </row>
    <row r="28" spans="2:10" ht="15">
      <c r="B28" s="50">
        <v>44562</v>
      </c>
      <c r="C28" s="51">
        <v>119.78999999999999</v>
      </c>
      <c r="D28" s="51">
        <v>81</v>
      </c>
      <c r="E28" s="51">
        <v>429.71000000000004</v>
      </c>
      <c r="F28" s="51">
        <v>358.14</v>
      </c>
      <c r="G28" s="51">
        <v>309.68</v>
      </c>
      <c r="H28" s="51">
        <v>612.87</v>
      </c>
      <c r="I28" s="51">
        <v>594.55999999999995</v>
      </c>
      <c r="J28" s="51">
        <v>515.01</v>
      </c>
    </row>
    <row r="29" spans="2:10" ht="15">
      <c r="B29" s="52">
        <v>44590</v>
      </c>
      <c r="C29" s="53">
        <v>120.46</v>
      </c>
      <c r="D29" s="53">
        <v>84</v>
      </c>
      <c r="E29" s="53">
        <v>391.88</v>
      </c>
      <c r="F29" s="53">
        <v>360.18</v>
      </c>
      <c r="G29" s="53">
        <v>327.39999999999998</v>
      </c>
      <c r="H29" s="53">
        <v>576.76</v>
      </c>
      <c r="I29" s="53">
        <v>569.69000000000005</v>
      </c>
      <c r="J29" s="53">
        <v>500.53000000000003</v>
      </c>
    </row>
    <row r="30" spans="2:10" ht="15">
      <c r="B30" s="50">
        <v>44618</v>
      </c>
      <c r="C30" s="51">
        <v>120.9</v>
      </c>
      <c r="D30" s="51">
        <v>84</v>
      </c>
      <c r="E30" s="51">
        <v>393.59000000000003</v>
      </c>
      <c r="F30" s="51">
        <v>361.82</v>
      </c>
      <c r="G30" s="51">
        <v>325.48</v>
      </c>
      <c r="H30" s="51">
        <v>582.62</v>
      </c>
      <c r="I30" s="51">
        <v>579.56000000000006</v>
      </c>
      <c r="J30" s="51">
        <v>501.41</v>
      </c>
    </row>
    <row r="31" spans="2:10" ht="15">
      <c r="B31" s="52">
        <v>44646</v>
      </c>
      <c r="C31" s="53">
        <v>121.51</v>
      </c>
      <c r="D31" s="53">
        <v>84</v>
      </c>
      <c r="E31" s="53">
        <v>399.68</v>
      </c>
      <c r="F31" s="53">
        <v>362.8</v>
      </c>
      <c r="G31" s="53">
        <v>326.49</v>
      </c>
      <c r="H31" s="53">
        <v>588.52</v>
      </c>
      <c r="I31" s="53">
        <v>585.32000000000005</v>
      </c>
      <c r="J31" s="53">
        <v>498.52</v>
      </c>
    </row>
    <row r="32" spans="2:10" ht="15">
      <c r="B32" s="50">
        <v>44674</v>
      </c>
      <c r="C32" s="51">
        <v>123.88999999999999</v>
      </c>
      <c r="D32" s="51">
        <v>84</v>
      </c>
      <c r="E32" s="51">
        <v>394.7</v>
      </c>
      <c r="F32" s="51">
        <v>364.96</v>
      </c>
      <c r="G32" s="51">
        <v>323.03000000000003</v>
      </c>
      <c r="H32" s="51">
        <v>593.45000000000005</v>
      </c>
      <c r="I32" s="51">
        <v>593.44000000000005</v>
      </c>
      <c r="J32" s="51">
        <v>508.92</v>
      </c>
    </row>
    <row r="33" spans="2:10" ht="15">
      <c r="B33" s="52">
        <v>44702</v>
      </c>
      <c r="C33" s="53">
        <v>129.91999999999999</v>
      </c>
      <c r="D33" s="53">
        <v>84</v>
      </c>
      <c r="E33" s="53">
        <v>399.75</v>
      </c>
      <c r="F33" s="53">
        <v>369.57</v>
      </c>
      <c r="G33" s="53">
        <v>338.18</v>
      </c>
      <c r="H33" s="53">
        <v>602.93999999999994</v>
      </c>
      <c r="I33" s="53">
        <v>593.14</v>
      </c>
      <c r="J33" s="53">
        <v>510.27</v>
      </c>
    </row>
    <row r="34" spans="2:10" ht="15">
      <c r="B34" s="50">
        <v>44730</v>
      </c>
      <c r="C34" s="51">
        <v>133.69999999999999</v>
      </c>
      <c r="D34" s="51">
        <v>84</v>
      </c>
      <c r="E34" s="51">
        <v>416.72</v>
      </c>
      <c r="F34" s="51">
        <v>374.77</v>
      </c>
      <c r="G34" s="51">
        <v>339.59000000000003</v>
      </c>
      <c r="H34" s="51">
        <v>617.91</v>
      </c>
      <c r="I34" s="51">
        <v>609.52</v>
      </c>
      <c r="J34" s="51">
        <v>534.74</v>
      </c>
    </row>
    <row r="35" spans="2:10" ht="15">
      <c r="B35" s="52">
        <v>44758</v>
      </c>
      <c r="C35" s="53">
        <v>139.53</v>
      </c>
      <c r="D35" s="53">
        <v>105</v>
      </c>
      <c r="E35" s="53">
        <v>418.71999999999997</v>
      </c>
      <c r="F35" s="53">
        <v>382.07</v>
      </c>
      <c r="G35" s="53">
        <v>345.58</v>
      </c>
      <c r="H35" s="53">
        <v>640.86</v>
      </c>
      <c r="I35" s="53">
        <v>636.06999999999994</v>
      </c>
      <c r="J35" s="53">
        <v>540.42000000000007</v>
      </c>
    </row>
    <row r="36" spans="2:10" ht="15">
      <c r="B36" s="50">
        <v>44786</v>
      </c>
      <c r="C36" s="51">
        <v>148.04999999999998</v>
      </c>
      <c r="D36" s="51">
        <v>105</v>
      </c>
      <c r="E36" s="51">
        <v>421.31999999999994</v>
      </c>
      <c r="F36" s="51">
        <v>389.63</v>
      </c>
      <c r="G36" s="51">
        <v>353.49</v>
      </c>
      <c r="H36" s="51">
        <v>650.54</v>
      </c>
      <c r="I36" s="51">
        <v>638.79999999999995</v>
      </c>
      <c r="J36" s="51">
        <v>560</v>
      </c>
    </row>
    <row r="37" spans="2:10" ht="15">
      <c r="B37" s="52">
        <v>44814</v>
      </c>
      <c r="C37" s="53">
        <v>150.4</v>
      </c>
      <c r="D37" s="53">
        <v>105</v>
      </c>
      <c r="E37" s="53">
        <v>426.06</v>
      </c>
      <c r="F37" s="53">
        <v>396.32</v>
      </c>
      <c r="G37" s="53">
        <v>354.36</v>
      </c>
      <c r="H37" s="53">
        <v>665.91</v>
      </c>
      <c r="I37" s="53">
        <v>651.30999999999995</v>
      </c>
      <c r="J37" s="53">
        <v>552.74</v>
      </c>
    </row>
    <row r="38" spans="2:10" ht="15">
      <c r="B38" s="50">
        <v>44842</v>
      </c>
      <c r="C38" s="51">
        <v>153.41</v>
      </c>
      <c r="D38" s="51">
        <v>105</v>
      </c>
      <c r="E38" s="51">
        <v>426.62000000000006</v>
      </c>
      <c r="F38" s="51">
        <v>401.3</v>
      </c>
      <c r="G38" s="51">
        <v>354.38</v>
      </c>
      <c r="H38" s="51">
        <v>680.14</v>
      </c>
      <c r="I38" s="51">
        <v>667.78000000000009</v>
      </c>
      <c r="J38" s="51">
        <v>562.15</v>
      </c>
    </row>
    <row r="39" spans="2:10" ht="15">
      <c r="B39" s="52">
        <v>44870</v>
      </c>
      <c r="C39" s="53">
        <v>158.57000000000002</v>
      </c>
      <c r="D39" s="53">
        <v>112</v>
      </c>
      <c r="E39" s="53">
        <v>432.19000000000005</v>
      </c>
      <c r="F39" s="53">
        <v>404.33000000000004</v>
      </c>
      <c r="G39" s="53">
        <v>362.33</v>
      </c>
      <c r="H39" s="53">
        <v>703.58</v>
      </c>
      <c r="I39" s="53">
        <v>679.28</v>
      </c>
      <c r="J39" s="53">
        <v>582.55999999999995</v>
      </c>
    </row>
    <row r="40" spans="2:10" ht="15">
      <c r="B40" s="50">
        <v>44898</v>
      </c>
      <c r="C40" s="51">
        <v>163.54</v>
      </c>
      <c r="D40" s="51">
        <v>112</v>
      </c>
      <c r="E40" s="51">
        <v>462.33000000000004</v>
      </c>
      <c r="F40" s="51">
        <v>420.05</v>
      </c>
      <c r="G40" s="51">
        <v>366.21999999999997</v>
      </c>
      <c r="H40" s="51">
        <v>709.51</v>
      </c>
      <c r="I40" s="51">
        <v>683.8</v>
      </c>
      <c r="J40" s="51">
        <v>605.18000000000006</v>
      </c>
    </row>
    <row r="41" spans="2:10" ht="15">
      <c r="B41" s="52">
        <v>44926</v>
      </c>
      <c r="C41" s="53">
        <v>167.11</v>
      </c>
      <c r="D41" s="53">
        <v>119</v>
      </c>
      <c r="E41" s="53">
        <v>491.12</v>
      </c>
      <c r="F41" s="53">
        <v>413.64</v>
      </c>
      <c r="G41" s="53">
        <v>356.19</v>
      </c>
      <c r="H41" s="53">
        <v>750.38</v>
      </c>
      <c r="I41" s="53">
        <v>717.84999999999991</v>
      </c>
      <c r="J41" s="53">
        <v>602.84</v>
      </c>
    </row>
    <row r="42" spans="2:10" ht="15">
      <c r="B42" s="50">
        <v>44954</v>
      </c>
      <c r="C42" s="51">
        <v>167.29</v>
      </c>
      <c r="D42" s="51">
        <v>119</v>
      </c>
      <c r="E42" s="51">
        <v>445.01</v>
      </c>
      <c r="F42" s="51">
        <v>420.57000000000005</v>
      </c>
      <c r="G42" s="51">
        <v>366.28</v>
      </c>
      <c r="H42" s="51">
        <v>723.54000000000008</v>
      </c>
      <c r="I42" s="51">
        <v>698.17</v>
      </c>
      <c r="J42" s="51">
        <v>605.54</v>
      </c>
    </row>
    <row r="43" spans="2:10" ht="15">
      <c r="B43" s="52">
        <v>44982</v>
      </c>
      <c r="C43" s="53">
        <v>168.27</v>
      </c>
      <c r="D43" s="53">
        <v>122</v>
      </c>
      <c r="E43" s="53">
        <v>449.95000000000005</v>
      </c>
      <c r="F43" s="53">
        <v>426.36</v>
      </c>
      <c r="G43" s="53">
        <v>375.66</v>
      </c>
      <c r="H43" s="53">
        <v>735.54000000000008</v>
      </c>
      <c r="I43" s="53">
        <v>708.73</v>
      </c>
      <c r="J43" s="53">
        <v>621.68999999999994</v>
      </c>
    </row>
    <row r="44" spans="2:10" ht="15">
      <c r="B44" s="50">
        <v>45010</v>
      </c>
      <c r="C44" s="51">
        <v>168.2</v>
      </c>
      <c r="D44" s="51">
        <v>122</v>
      </c>
      <c r="E44" s="51">
        <v>453.76000000000005</v>
      </c>
      <c r="F44" s="51">
        <v>429.23</v>
      </c>
      <c r="G44" s="51">
        <v>382.78</v>
      </c>
      <c r="H44" s="51">
        <v>738.39</v>
      </c>
      <c r="I44" s="51">
        <v>714.25</v>
      </c>
      <c r="J44" s="51">
        <v>627.46</v>
      </c>
    </row>
    <row r="45" spans="2:10" ht="15">
      <c r="B45" s="52">
        <v>45038</v>
      </c>
      <c r="C45" s="53">
        <v>167.2</v>
      </c>
      <c r="D45" s="53">
        <v>122</v>
      </c>
      <c r="E45" s="53">
        <v>452.82</v>
      </c>
      <c r="F45" s="53">
        <v>429.23</v>
      </c>
      <c r="G45" s="53">
        <v>381.68</v>
      </c>
      <c r="H45" s="53">
        <v>770.54</v>
      </c>
      <c r="I45" s="53">
        <v>748.33999999999992</v>
      </c>
      <c r="J45" s="53">
        <v>659.61</v>
      </c>
    </row>
    <row r="46" spans="2:10" ht="15">
      <c r="B46" s="50">
        <v>45066</v>
      </c>
      <c r="C46" s="51">
        <v>160.26</v>
      </c>
      <c r="D46" s="51">
        <v>122</v>
      </c>
      <c r="E46" s="51">
        <v>480.08</v>
      </c>
      <c r="F46" s="51">
        <v>436.04</v>
      </c>
      <c r="G46" s="51">
        <v>385.04</v>
      </c>
      <c r="H46" s="51">
        <v>782.51</v>
      </c>
      <c r="I46" s="51">
        <v>762.33</v>
      </c>
      <c r="J46" s="51">
        <v>683.61</v>
      </c>
    </row>
    <row r="47" spans="2:10" ht="15">
      <c r="B47" s="52">
        <v>45094</v>
      </c>
      <c r="C47" s="53">
        <v>158.94999999999999</v>
      </c>
      <c r="D47" s="53">
        <v>122</v>
      </c>
      <c r="E47" s="53">
        <v>463.87</v>
      </c>
      <c r="F47" s="53">
        <v>430.65</v>
      </c>
      <c r="G47" s="53">
        <v>389.05</v>
      </c>
      <c r="H47" s="53">
        <v>780.99</v>
      </c>
      <c r="I47" s="53">
        <v>756.89</v>
      </c>
      <c r="J47" s="53">
        <v>684.94</v>
      </c>
    </row>
    <row r="48" spans="2:10" ht="15">
      <c r="B48" s="50">
        <v>45122</v>
      </c>
      <c r="C48" s="51">
        <v>157.05000000000001</v>
      </c>
      <c r="D48" s="51">
        <v>115</v>
      </c>
      <c r="E48" s="51">
        <v>463.08</v>
      </c>
      <c r="F48" s="51">
        <v>431.07</v>
      </c>
      <c r="G48" s="51">
        <v>377.37</v>
      </c>
      <c r="H48" s="51">
        <v>793.99</v>
      </c>
      <c r="I48" s="51">
        <v>773.54000000000008</v>
      </c>
      <c r="J48" s="51">
        <v>703.66</v>
      </c>
    </row>
    <row r="49" spans="2:10" ht="16.5" customHeight="1">
      <c r="B49" s="52">
        <v>45150</v>
      </c>
      <c r="C49" s="53">
        <v>150.07999999999998</v>
      </c>
      <c r="D49" s="53">
        <v>115</v>
      </c>
      <c r="E49" s="53">
        <v>460.21999999999997</v>
      </c>
      <c r="F49" s="53">
        <v>427.16</v>
      </c>
      <c r="G49" s="53">
        <v>373.23</v>
      </c>
      <c r="H49" s="53">
        <v>783.35</v>
      </c>
      <c r="I49" s="53">
        <v>762.89</v>
      </c>
      <c r="J49" s="53">
        <v>702.91</v>
      </c>
    </row>
    <row r="50" spans="2:10" ht="15">
      <c r="B50" s="50">
        <v>45178</v>
      </c>
      <c r="C50" s="51">
        <v>148.96</v>
      </c>
      <c r="D50" s="51">
        <v>115</v>
      </c>
      <c r="E50" s="51">
        <v>454.13</v>
      </c>
      <c r="F50" s="51">
        <v>425.31999999999994</v>
      </c>
      <c r="G50" s="51">
        <v>374.78</v>
      </c>
      <c r="H50" s="51">
        <v>776.4</v>
      </c>
      <c r="I50" s="51">
        <v>758.96999999999991</v>
      </c>
      <c r="J50" s="51">
        <v>694.48</v>
      </c>
    </row>
    <row r="51" spans="2:10" ht="15">
      <c r="B51" s="52">
        <v>45206</v>
      </c>
      <c r="C51" s="53">
        <v>148.72</v>
      </c>
      <c r="D51" s="53">
        <v>115</v>
      </c>
      <c r="E51" s="53">
        <v>444.71</v>
      </c>
      <c r="F51" s="53">
        <v>420.45000000000005</v>
      </c>
      <c r="G51" s="53">
        <v>377.84</v>
      </c>
      <c r="H51" s="53">
        <v>761.11</v>
      </c>
      <c r="I51" s="53">
        <v>753.41</v>
      </c>
      <c r="J51" s="53">
        <v>670.79000000000008</v>
      </c>
    </row>
    <row r="52" spans="2:10" ht="15">
      <c r="B52" s="50">
        <v>45234</v>
      </c>
      <c r="C52" s="51">
        <v>148.63</v>
      </c>
      <c r="D52" s="51">
        <v>125</v>
      </c>
      <c r="E52" s="51">
        <v>443</v>
      </c>
      <c r="F52" s="51">
        <v>412.8</v>
      </c>
      <c r="G52" s="51">
        <v>368.05</v>
      </c>
      <c r="H52" s="51">
        <v>739.68</v>
      </c>
      <c r="I52" s="51">
        <v>729.45</v>
      </c>
      <c r="J52" s="51">
        <v>657</v>
      </c>
    </row>
    <row r="53" spans="2:10" ht="15">
      <c r="B53" s="52">
        <v>45262</v>
      </c>
      <c r="C53" s="53">
        <v>148.72</v>
      </c>
      <c r="D53" s="53">
        <v>125</v>
      </c>
      <c r="E53" s="53">
        <v>458.83000000000004</v>
      </c>
      <c r="F53" s="53">
        <v>410.97</v>
      </c>
      <c r="G53" s="53">
        <v>367.46</v>
      </c>
      <c r="H53" s="53">
        <v>748.74</v>
      </c>
      <c r="I53" s="53">
        <v>738.03</v>
      </c>
      <c r="J53" s="53">
        <v>642.42999999999995</v>
      </c>
    </row>
    <row r="54" spans="2:10" ht="15">
      <c r="B54" s="50">
        <v>45290</v>
      </c>
      <c r="C54" s="51">
        <v>148.54</v>
      </c>
      <c r="D54" s="51">
        <v>125</v>
      </c>
      <c r="E54" s="51">
        <v>491.68</v>
      </c>
      <c r="F54" s="51">
        <v>391.68</v>
      </c>
      <c r="G54" s="51">
        <v>357.66</v>
      </c>
      <c r="H54" s="51">
        <v>781.16000000000008</v>
      </c>
      <c r="I54" s="51">
        <v>759.94</v>
      </c>
      <c r="J54" s="51">
        <v>642.98</v>
      </c>
    </row>
    <row r="55" spans="2:10" ht="15">
      <c r="B55" s="52">
        <v>45318</v>
      </c>
      <c r="C55" s="53">
        <v>148.19</v>
      </c>
      <c r="D55" s="53">
        <v>125</v>
      </c>
      <c r="E55" s="53">
        <v>432.85999999999996</v>
      </c>
      <c r="F55" s="53">
        <v>394.96000000000004</v>
      </c>
      <c r="G55" s="53">
        <v>368.18</v>
      </c>
      <c r="H55" s="53">
        <v>732.97</v>
      </c>
      <c r="I55" s="53">
        <v>729.88</v>
      </c>
      <c r="J55" s="53">
        <v>625.77</v>
      </c>
    </row>
    <row r="56" spans="2:10" ht="15">
      <c r="B56" s="50">
        <v>45346</v>
      </c>
      <c r="C56" s="51">
        <v>148.51000000000002</v>
      </c>
      <c r="D56" s="51">
        <v>125</v>
      </c>
      <c r="E56" s="51">
        <v>428.21999999999997</v>
      </c>
      <c r="F56" s="51">
        <v>392.53</v>
      </c>
      <c r="G56" s="51">
        <v>373.69</v>
      </c>
      <c r="H56" s="51">
        <v>732.16</v>
      </c>
      <c r="I56" s="51">
        <v>724.05</v>
      </c>
      <c r="J56" s="51">
        <v>638.04</v>
      </c>
    </row>
    <row r="57" spans="2:10" ht="15">
      <c r="B57" s="52">
        <v>45374</v>
      </c>
      <c r="C57" s="53">
        <v>148.29000000000002</v>
      </c>
      <c r="D57" s="53">
        <v>125</v>
      </c>
      <c r="E57" s="53">
        <v>428.71</v>
      </c>
      <c r="F57" s="53">
        <v>390.24</v>
      </c>
      <c r="G57" s="53">
        <v>363.18</v>
      </c>
      <c r="H57" s="53">
        <v>736.08</v>
      </c>
      <c r="I57" s="53">
        <v>727.98</v>
      </c>
      <c r="J57" s="53">
        <v>624.12</v>
      </c>
    </row>
    <row r="58" spans="2:10" ht="15">
      <c r="B58" s="54" t="s">
        <v>44</v>
      </c>
      <c r="C58" s="55" t="s">
        <v>44</v>
      </c>
      <c r="D58" s="55"/>
      <c r="E58" s="55" t="s">
        <v>44</v>
      </c>
      <c r="F58" s="55" t="s">
        <v>44</v>
      </c>
      <c r="G58" s="55" t="s">
        <v>44</v>
      </c>
      <c r="H58" s="55" t="s">
        <v>44</v>
      </c>
      <c r="I58" s="55" t="s">
        <v>44</v>
      </c>
      <c r="J58" s="55" t="s">
        <v>44</v>
      </c>
    </row>
    <row r="59" spans="2:10" ht="15">
      <c r="B59" s="54" t="s">
        <v>44</v>
      </c>
      <c r="C59" s="55" t="s">
        <v>44</v>
      </c>
      <c r="D59" s="55"/>
      <c r="E59" s="55" t="s">
        <v>44</v>
      </c>
      <c r="F59" s="55" t="s">
        <v>44</v>
      </c>
      <c r="G59" s="55" t="s">
        <v>44</v>
      </c>
      <c r="H59" s="55" t="s">
        <v>44</v>
      </c>
      <c r="I59" s="55" t="s">
        <v>44</v>
      </c>
      <c r="J59" s="55" t="s">
        <v>44</v>
      </c>
    </row>
    <row r="60" spans="2:10" ht="15">
      <c r="B60" s="54" t="s">
        <v>44</v>
      </c>
      <c r="C60" s="55" t="s">
        <v>44</v>
      </c>
      <c r="D60" s="55"/>
      <c r="E60" s="55" t="s">
        <v>44</v>
      </c>
      <c r="F60" s="55" t="s">
        <v>44</v>
      </c>
      <c r="G60" s="55" t="s">
        <v>44</v>
      </c>
      <c r="H60" s="55" t="s">
        <v>44</v>
      </c>
      <c r="I60" s="55" t="s">
        <v>44</v>
      </c>
      <c r="J60" s="55" t="s">
        <v>44</v>
      </c>
    </row>
    <row r="61" spans="2:10" ht="15">
      <c r="B61" s="54" t="s">
        <v>44</v>
      </c>
      <c r="C61" s="55" t="s">
        <v>44</v>
      </c>
      <c r="D61" s="55"/>
      <c r="E61" s="55" t="s">
        <v>44</v>
      </c>
      <c r="F61" s="55" t="s">
        <v>44</v>
      </c>
      <c r="G61" s="55" t="s">
        <v>44</v>
      </c>
      <c r="H61" s="55" t="s">
        <v>44</v>
      </c>
      <c r="I61" s="55" t="s">
        <v>44</v>
      </c>
      <c r="J61" s="55" t="s">
        <v>44</v>
      </c>
    </row>
    <row r="62" spans="2:10" ht="15">
      <c r="B62" s="54" t="s">
        <v>44</v>
      </c>
      <c r="C62" s="55" t="s">
        <v>44</v>
      </c>
      <c r="D62" s="55"/>
      <c r="E62" s="55" t="s">
        <v>44</v>
      </c>
      <c r="F62" s="55" t="s">
        <v>44</v>
      </c>
      <c r="G62" s="55" t="s">
        <v>44</v>
      </c>
      <c r="H62" s="55" t="s">
        <v>44</v>
      </c>
      <c r="I62" s="55" t="s">
        <v>44</v>
      </c>
      <c r="J62" s="55" t="s">
        <v>44</v>
      </c>
    </row>
    <row r="63" spans="2:10" ht="15">
      <c r="B63" s="54" t="s">
        <v>44</v>
      </c>
      <c r="C63" s="55" t="s">
        <v>44</v>
      </c>
      <c r="D63" s="55"/>
      <c r="E63" s="55" t="s">
        <v>44</v>
      </c>
      <c r="F63" s="55" t="s">
        <v>44</v>
      </c>
      <c r="G63" s="55" t="s">
        <v>44</v>
      </c>
      <c r="H63" s="55" t="s">
        <v>44</v>
      </c>
      <c r="I63" s="55" t="s">
        <v>44</v>
      </c>
      <c r="J63" s="55" t="s">
        <v>44</v>
      </c>
    </row>
    <row r="64" spans="2:10" ht="15">
      <c r="B64" s="54" t="s">
        <v>44</v>
      </c>
      <c r="C64" s="55" t="s">
        <v>44</v>
      </c>
      <c r="D64" s="55"/>
      <c r="E64" s="55" t="s">
        <v>44</v>
      </c>
      <c r="F64" s="55" t="s">
        <v>44</v>
      </c>
      <c r="G64" s="55" t="s">
        <v>44</v>
      </c>
      <c r="H64" s="55" t="s">
        <v>44</v>
      </c>
      <c r="I64" s="55" t="s">
        <v>44</v>
      </c>
      <c r="J64" s="55" t="s">
        <v>44</v>
      </c>
    </row>
    <row r="65" spans="2:10" ht="15">
      <c r="B65" s="54" t="s">
        <v>44</v>
      </c>
      <c r="C65" s="55" t="s">
        <v>44</v>
      </c>
      <c r="D65" s="55"/>
      <c r="E65" s="55" t="s">
        <v>44</v>
      </c>
      <c r="F65" s="55" t="s">
        <v>44</v>
      </c>
      <c r="G65" s="55" t="s">
        <v>44</v>
      </c>
      <c r="H65" s="55" t="s">
        <v>44</v>
      </c>
      <c r="I65" s="55" t="s">
        <v>44</v>
      </c>
      <c r="J65" s="55" t="s">
        <v>44</v>
      </c>
    </row>
    <row r="66" spans="2:10" ht="15">
      <c r="B66" s="54" t="s">
        <v>44</v>
      </c>
      <c r="C66" s="55" t="s">
        <v>44</v>
      </c>
      <c r="D66" s="55"/>
      <c r="E66" s="55" t="s">
        <v>44</v>
      </c>
      <c r="F66" s="55" t="s">
        <v>44</v>
      </c>
      <c r="G66" s="55" t="s">
        <v>44</v>
      </c>
      <c r="H66" s="55" t="s">
        <v>44</v>
      </c>
      <c r="I66" s="55" t="s">
        <v>44</v>
      </c>
      <c r="J66" s="55" t="s">
        <v>44</v>
      </c>
    </row>
    <row r="67" spans="2:10" ht="15">
      <c r="B67" s="54" t="s">
        <v>44</v>
      </c>
      <c r="C67" s="55" t="s">
        <v>44</v>
      </c>
      <c r="D67" s="55"/>
      <c r="E67" s="55" t="s">
        <v>44</v>
      </c>
      <c r="F67" s="55" t="s">
        <v>44</v>
      </c>
      <c r="G67" s="55" t="s">
        <v>44</v>
      </c>
      <c r="H67" s="55" t="s">
        <v>44</v>
      </c>
      <c r="I67" s="55" t="s">
        <v>44</v>
      </c>
      <c r="J67" s="55" t="s">
        <v>44</v>
      </c>
    </row>
    <row r="68" spans="2:10" ht="15">
      <c r="B68" s="54" t="s">
        <v>44</v>
      </c>
      <c r="C68" s="55" t="s">
        <v>44</v>
      </c>
      <c r="D68" s="55"/>
      <c r="E68" s="55" t="s">
        <v>44</v>
      </c>
      <c r="F68" s="55" t="s">
        <v>44</v>
      </c>
      <c r="G68" s="55" t="s">
        <v>44</v>
      </c>
      <c r="H68" s="55" t="s">
        <v>44</v>
      </c>
      <c r="I68" s="55" t="s">
        <v>44</v>
      </c>
      <c r="J68" s="55" t="s">
        <v>44</v>
      </c>
    </row>
    <row r="69" spans="2:10" ht="15">
      <c r="B69" s="54" t="s">
        <v>44</v>
      </c>
      <c r="C69" s="55" t="s">
        <v>44</v>
      </c>
      <c r="D69" s="55"/>
      <c r="E69" s="55" t="s">
        <v>44</v>
      </c>
      <c r="F69" s="55" t="s">
        <v>44</v>
      </c>
      <c r="G69" s="55" t="s">
        <v>44</v>
      </c>
      <c r="H69" s="55" t="s">
        <v>44</v>
      </c>
      <c r="I69" s="55" t="s">
        <v>44</v>
      </c>
      <c r="J69" s="55" t="s">
        <v>44</v>
      </c>
    </row>
    <row r="70" spans="2:10" ht="15">
      <c r="B70" s="54" t="s">
        <v>44</v>
      </c>
      <c r="C70" s="55" t="s">
        <v>44</v>
      </c>
      <c r="D70" s="55"/>
      <c r="E70" s="55" t="s">
        <v>44</v>
      </c>
      <c r="F70" s="55" t="s">
        <v>44</v>
      </c>
      <c r="G70" s="55" t="s">
        <v>44</v>
      </c>
      <c r="H70" s="55" t="s">
        <v>44</v>
      </c>
      <c r="I70" s="55" t="s">
        <v>44</v>
      </c>
      <c r="J70" s="55" t="s">
        <v>44</v>
      </c>
    </row>
    <row r="71" spans="2:10" ht="15">
      <c r="B71" s="54" t="s">
        <v>44</v>
      </c>
      <c r="C71" s="55" t="s">
        <v>44</v>
      </c>
      <c r="D71" s="55"/>
      <c r="E71" s="55" t="s">
        <v>44</v>
      </c>
      <c r="F71" s="55" t="s">
        <v>44</v>
      </c>
      <c r="G71" s="55" t="s">
        <v>44</v>
      </c>
      <c r="H71" s="55" t="s">
        <v>44</v>
      </c>
      <c r="I71" s="55" t="s">
        <v>44</v>
      </c>
      <c r="J71" s="55" t="s">
        <v>44</v>
      </c>
    </row>
    <row r="72" spans="2:10" ht="15">
      <c r="B72" s="54" t="s">
        <v>44</v>
      </c>
      <c r="C72" s="55" t="s">
        <v>44</v>
      </c>
      <c r="D72" s="55"/>
      <c r="E72" s="55" t="s">
        <v>44</v>
      </c>
      <c r="F72" s="55" t="s">
        <v>44</v>
      </c>
      <c r="G72" s="55" t="s">
        <v>44</v>
      </c>
      <c r="H72" s="55" t="s">
        <v>44</v>
      </c>
      <c r="I72" s="55" t="s">
        <v>44</v>
      </c>
      <c r="J72" s="55" t="s">
        <v>44</v>
      </c>
    </row>
    <row r="73" spans="2:10" ht="15">
      <c r="B73" s="54" t="s">
        <v>44</v>
      </c>
      <c r="C73" s="55" t="s">
        <v>44</v>
      </c>
      <c r="D73" s="55"/>
      <c r="E73" s="55" t="s">
        <v>44</v>
      </c>
      <c r="F73" s="55" t="s">
        <v>44</v>
      </c>
      <c r="G73" s="55" t="s">
        <v>44</v>
      </c>
      <c r="H73" s="55" t="s">
        <v>44</v>
      </c>
      <c r="I73" s="55" t="s">
        <v>44</v>
      </c>
      <c r="J73" s="55" t="s">
        <v>44</v>
      </c>
    </row>
    <row r="74" spans="2:10" ht="15">
      <c r="B74" s="54" t="s">
        <v>44</v>
      </c>
      <c r="C74" s="55" t="s">
        <v>44</v>
      </c>
      <c r="D74" s="55"/>
      <c r="E74" s="55" t="s">
        <v>44</v>
      </c>
      <c r="F74" s="55" t="s">
        <v>44</v>
      </c>
      <c r="G74" s="55" t="s">
        <v>44</v>
      </c>
      <c r="H74" s="55" t="s">
        <v>44</v>
      </c>
      <c r="I74" s="55" t="s">
        <v>44</v>
      </c>
      <c r="J74" s="55" t="s">
        <v>44</v>
      </c>
    </row>
    <row r="75" spans="2:10" ht="15">
      <c r="B75" s="54" t="s">
        <v>44</v>
      </c>
      <c r="C75" s="55" t="s">
        <v>44</v>
      </c>
      <c r="D75" s="55"/>
      <c r="E75" s="55" t="s">
        <v>44</v>
      </c>
      <c r="F75" s="55" t="s">
        <v>44</v>
      </c>
      <c r="G75" s="55" t="s">
        <v>44</v>
      </c>
      <c r="H75" s="55" t="s">
        <v>44</v>
      </c>
      <c r="I75" s="55" t="s">
        <v>44</v>
      </c>
      <c r="J75" s="55" t="s">
        <v>44</v>
      </c>
    </row>
    <row r="76" spans="2:10" ht="15">
      <c r="B76" s="54" t="s">
        <v>44</v>
      </c>
      <c r="C76" s="55" t="s">
        <v>44</v>
      </c>
      <c r="D76" s="55"/>
      <c r="E76" s="55" t="s">
        <v>44</v>
      </c>
      <c r="F76" s="55" t="s">
        <v>44</v>
      </c>
      <c r="G76" s="55" t="s">
        <v>44</v>
      </c>
      <c r="H76" s="55" t="s">
        <v>44</v>
      </c>
      <c r="I76" s="55" t="s">
        <v>44</v>
      </c>
      <c r="J76" s="55" t="s">
        <v>44</v>
      </c>
    </row>
    <row r="77" spans="2:10" ht="15">
      <c r="B77" s="54" t="s">
        <v>44</v>
      </c>
      <c r="C77" s="55" t="s">
        <v>44</v>
      </c>
      <c r="D77" s="55"/>
      <c r="E77" s="55" t="s">
        <v>44</v>
      </c>
      <c r="F77" s="55" t="s">
        <v>44</v>
      </c>
      <c r="G77" s="55" t="s">
        <v>44</v>
      </c>
      <c r="H77" s="55" t="s">
        <v>44</v>
      </c>
      <c r="I77" s="55" t="s">
        <v>44</v>
      </c>
      <c r="J77" s="55" t="s">
        <v>44</v>
      </c>
    </row>
    <row r="78" spans="2:10" ht="15">
      <c r="B78" s="54" t="s">
        <v>44</v>
      </c>
      <c r="C78" s="55" t="s">
        <v>44</v>
      </c>
      <c r="D78" s="55"/>
      <c r="E78" s="55" t="s">
        <v>44</v>
      </c>
      <c r="F78" s="55" t="s">
        <v>44</v>
      </c>
      <c r="G78" s="55" t="s">
        <v>44</v>
      </c>
      <c r="H78" s="55" t="s">
        <v>44</v>
      </c>
      <c r="I78" s="55" t="s">
        <v>44</v>
      </c>
      <c r="J78" s="55" t="s">
        <v>44</v>
      </c>
    </row>
    <row r="79" spans="2:10" ht="15">
      <c r="B79" s="54" t="s">
        <v>44</v>
      </c>
      <c r="C79" s="55" t="s">
        <v>44</v>
      </c>
      <c r="D79" s="55"/>
      <c r="E79" s="55" t="s">
        <v>44</v>
      </c>
      <c r="F79" s="55" t="s">
        <v>44</v>
      </c>
      <c r="G79" s="55" t="s">
        <v>44</v>
      </c>
      <c r="H79" s="55" t="s">
        <v>44</v>
      </c>
      <c r="I79" s="55" t="s">
        <v>44</v>
      </c>
      <c r="J79" s="55" t="s">
        <v>44</v>
      </c>
    </row>
    <row r="80" spans="2:10" ht="15">
      <c r="B80" s="54" t="s">
        <v>44</v>
      </c>
      <c r="C80" s="55" t="s">
        <v>44</v>
      </c>
      <c r="D80" s="55"/>
      <c r="E80" s="55" t="s">
        <v>44</v>
      </c>
      <c r="F80" s="55" t="s">
        <v>44</v>
      </c>
      <c r="G80" s="55" t="s">
        <v>44</v>
      </c>
      <c r="H80" s="55" t="s">
        <v>44</v>
      </c>
      <c r="I80" s="55" t="s">
        <v>44</v>
      </c>
      <c r="J80" s="55" t="s">
        <v>44</v>
      </c>
    </row>
    <row r="81" spans="2:10" ht="15">
      <c r="B81" s="54" t="s">
        <v>44</v>
      </c>
      <c r="C81" s="55" t="s">
        <v>44</v>
      </c>
      <c r="D81" s="55"/>
      <c r="E81" s="55" t="s">
        <v>44</v>
      </c>
      <c r="F81" s="55" t="s">
        <v>44</v>
      </c>
      <c r="G81" s="55" t="s">
        <v>44</v>
      </c>
      <c r="H81" s="55" t="s">
        <v>44</v>
      </c>
      <c r="I81" s="55" t="s">
        <v>44</v>
      </c>
      <c r="J81" s="55" t="s">
        <v>44</v>
      </c>
    </row>
    <row r="82" spans="2:10" ht="15">
      <c r="B82" s="54" t="s">
        <v>44</v>
      </c>
      <c r="C82" s="55" t="s">
        <v>44</v>
      </c>
      <c r="D82" s="55"/>
      <c r="E82" s="55" t="s">
        <v>44</v>
      </c>
      <c r="F82" s="55" t="s">
        <v>44</v>
      </c>
      <c r="G82" s="55" t="s">
        <v>44</v>
      </c>
      <c r="H82" s="55" t="s">
        <v>44</v>
      </c>
      <c r="I82" s="55" t="s">
        <v>44</v>
      </c>
      <c r="J82" s="55" t="s">
        <v>44</v>
      </c>
    </row>
    <row r="83" spans="2:10" ht="15">
      <c r="B83" s="54" t="s">
        <v>44</v>
      </c>
      <c r="C83" s="55" t="s">
        <v>44</v>
      </c>
      <c r="D83" s="55"/>
      <c r="E83" s="55" t="s">
        <v>44</v>
      </c>
      <c r="F83" s="55" t="s">
        <v>44</v>
      </c>
      <c r="G83" s="55" t="s">
        <v>44</v>
      </c>
      <c r="H83" s="55" t="s">
        <v>44</v>
      </c>
      <c r="I83" s="55" t="s">
        <v>44</v>
      </c>
      <c r="J83" s="55" t="s">
        <v>44</v>
      </c>
    </row>
    <row r="84" spans="2:10" ht="15">
      <c r="B84" s="54" t="s">
        <v>44</v>
      </c>
      <c r="C84" s="55" t="s">
        <v>44</v>
      </c>
      <c r="D84" s="55"/>
      <c r="E84" s="55" t="s">
        <v>44</v>
      </c>
      <c r="F84" s="55" t="s">
        <v>44</v>
      </c>
      <c r="G84" s="55" t="s">
        <v>44</v>
      </c>
      <c r="H84" s="55" t="s">
        <v>44</v>
      </c>
      <c r="I84" s="55" t="s">
        <v>44</v>
      </c>
      <c r="J84" s="55" t="s">
        <v>44</v>
      </c>
    </row>
    <row r="85" spans="2:10" ht="15">
      <c r="B85" s="54" t="s">
        <v>44</v>
      </c>
      <c r="C85" s="55" t="s">
        <v>44</v>
      </c>
      <c r="D85" s="55"/>
      <c r="E85" s="55" t="s">
        <v>44</v>
      </c>
      <c r="F85" s="55" t="s">
        <v>44</v>
      </c>
      <c r="G85" s="55" t="s">
        <v>44</v>
      </c>
      <c r="H85" s="55" t="s">
        <v>44</v>
      </c>
      <c r="I85" s="55" t="s">
        <v>44</v>
      </c>
      <c r="J85" s="55" t="s">
        <v>44</v>
      </c>
    </row>
    <row r="86" spans="2:10" ht="15">
      <c r="B86" s="54" t="s">
        <v>44</v>
      </c>
      <c r="C86" s="55" t="s">
        <v>44</v>
      </c>
      <c r="D86" s="55"/>
      <c r="E86" s="55" t="s">
        <v>44</v>
      </c>
      <c r="F86" s="55" t="s">
        <v>44</v>
      </c>
      <c r="G86" s="55" t="s">
        <v>44</v>
      </c>
      <c r="H86" s="55" t="s">
        <v>44</v>
      </c>
      <c r="I86" s="55" t="s">
        <v>44</v>
      </c>
      <c r="J86" s="55" t="s">
        <v>44</v>
      </c>
    </row>
    <row r="87" spans="2:10" ht="15">
      <c r="B87" s="54" t="s">
        <v>44</v>
      </c>
      <c r="C87" s="55" t="s">
        <v>44</v>
      </c>
      <c r="D87" s="55"/>
      <c r="E87" s="55" t="s">
        <v>44</v>
      </c>
      <c r="F87" s="55" t="s">
        <v>44</v>
      </c>
      <c r="G87" s="55" t="s">
        <v>44</v>
      </c>
      <c r="H87" s="55" t="s">
        <v>44</v>
      </c>
      <c r="I87" s="55" t="s">
        <v>44</v>
      </c>
      <c r="J87" s="55" t="s">
        <v>44</v>
      </c>
    </row>
    <row r="88" spans="2:10" ht="15">
      <c r="B88" s="54" t="s">
        <v>44</v>
      </c>
      <c r="C88" s="55" t="s">
        <v>44</v>
      </c>
      <c r="D88" s="55"/>
      <c r="E88" s="55" t="s">
        <v>44</v>
      </c>
      <c r="F88" s="55" t="s">
        <v>44</v>
      </c>
      <c r="G88" s="55" t="s">
        <v>44</v>
      </c>
      <c r="H88" s="55" t="s">
        <v>44</v>
      </c>
      <c r="I88" s="55" t="s">
        <v>44</v>
      </c>
      <c r="J88" s="55" t="s">
        <v>44</v>
      </c>
    </row>
    <row r="89" spans="2:10" ht="15">
      <c r="B89" s="54" t="s">
        <v>44</v>
      </c>
      <c r="C89" s="55" t="s">
        <v>44</v>
      </c>
      <c r="D89" s="55"/>
      <c r="E89" s="55" t="s">
        <v>44</v>
      </c>
      <c r="F89" s="55" t="s">
        <v>44</v>
      </c>
      <c r="G89" s="55" t="s">
        <v>44</v>
      </c>
      <c r="H89" s="55" t="s">
        <v>44</v>
      </c>
      <c r="I89" s="55" t="s">
        <v>44</v>
      </c>
      <c r="J89" s="55" t="s">
        <v>44</v>
      </c>
    </row>
    <row r="90" spans="2:10" ht="15">
      <c r="B90" s="54" t="s">
        <v>44</v>
      </c>
      <c r="C90" s="55" t="s">
        <v>44</v>
      </c>
      <c r="D90" s="55"/>
      <c r="E90" s="55" t="s">
        <v>44</v>
      </c>
      <c r="F90" s="55" t="s">
        <v>44</v>
      </c>
      <c r="G90" s="55" t="s">
        <v>44</v>
      </c>
      <c r="H90" s="55" t="s">
        <v>44</v>
      </c>
      <c r="I90" s="55" t="s">
        <v>44</v>
      </c>
      <c r="J90" s="55" t="s">
        <v>44</v>
      </c>
    </row>
    <row r="91" spans="2:10" ht="15">
      <c r="B91" s="54" t="s">
        <v>44</v>
      </c>
      <c r="C91" s="55" t="s">
        <v>44</v>
      </c>
      <c r="D91" s="55"/>
      <c r="E91" s="55" t="s">
        <v>44</v>
      </c>
      <c r="F91" s="55" t="s">
        <v>44</v>
      </c>
      <c r="G91" s="55" t="s">
        <v>44</v>
      </c>
      <c r="H91" s="55" t="s">
        <v>44</v>
      </c>
      <c r="I91" s="55" t="s">
        <v>44</v>
      </c>
      <c r="J91" s="55" t="s">
        <v>44</v>
      </c>
    </row>
    <row r="92" spans="2:10" ht="15">
      <c r="B92" s="54" t="s">
        <v>44</v>
      </c>
      <c r="C92" s="55" t="s">
        <v>44</v>
      </c>
      <c r="D92" s="55"/>
      <c r="E92" s="55" t="s">
        <v>44</v>
      </c>
      <c r="F92" s="55" t="s">
        <v>44</v>
      </c>
      <c r="G92" s="55" t="s">
        <v>44</v>
      </c>
      <c r="H92" s="55" t="s">
        <v>44</v>
      </c>
      <c r="I92" s="55" t="s">
        <v>44</v>
      </c>
      <c r="J92" s="55" t="s">
        <v>44</v>
      </c>
    </row>
    <row r="93" spans="2:10" ht="15">
      <c r="B93" s="54" t="s">
        <v>44</v>
      </c>
      <c r="C93" s="55" t="s">
        <v>44</v>
      </c>
      <c r="D93" s="55"/>
      <c r="E93" s="55" t="s">
        <v>44</v>
      </c>
      <c r="F93" s="55" t="s">
        <v>44</v>
      </c>
      <c r="G93" s="55" t="s">
        <v>44</v>
      </c>
      <c r="H93" s="55" t="s">
        <v>44</v>
      </c>
      <c r="I93" s="55" t="s">
        <v>44</v>
      </c>
      <c r="J93" s="55" t="s">
        <v>44</v>
      </c>
    </row>
    <row r="94" spans="2:10" ht="15">
      <c r="B94" s="54" t="s">
        <v>44</v>
      </c>
      <c r="C94" s="55" t="s">
        <v>44</v>
      </c>
      <c r="D94" s="55"/>
      <c r="E94" s="55" t="s">
        <v>44</v>
      </c>
      <c r="F94" s="55" t="s">
        <v>44</v>
      </c>
      <c r="G94" s="55" t="s">
        <v>44</v>
      </c>
      <c r="H94" s="55" t="s">
        <v>44</v>
      </c>
      <c r="I94" s="55" t="s">
        <v>44</v>
      </c>
      <c r="J94" s="55" t="s">
        <v>44</v>
      </c>
    </row>
    <row r="95" spans="2:10" ht="15">
      <c r="B95" s="54" t="s">
        <v>44</v>
      </c>
      <c r="C95" s="55" t="s">
        <v>44</v>
      </c>
      <c r="D95" s="55"/>
      <c r="E95" s="55" t="s">
        <v>44</v>
      </c>
      <c r="F95" s="55" t="s">
        <v>44</v>
      </c>
      <c r="G95" s="55" t="s">
        <v>44</v>
      </c>
      <c r="H95" s="55" t="s">
        <v>44</v>
      </c>
      <c r="I95" s="55" t="s">
        <v>44</v>
      </c>
      <c r="J95" s="55" t="s">
        <v>44</v>
      </c>
    </row>
    <row r="96" spans="2:10" ht="15">
      <c r="B96" s="54" t="s">
        <v>44</v>
      </c>
      <c r="C96" s="55" t="s">
        <v>44</v>
      </c>
      <c r="D96" s="55"/>
      <c r="E96" s="55" t="s">
        <v>44</v>
      </c>
      <c r="F96" s="55" t="s">
        <v>44</v>
      </c>
      <c r="G96" s="55" t="s">
        <v>44</v>
      </c>
      <c r="H96" s="55" t="s">
        <v>44</v>
      </c>
      <c r="I96" s="55" t="s">
        <v>44</v>
      </c>
      <c r="J96" s="55" t="s">
        <v>44</v>
      </c>
    </row>
    <row r="97" spans="2:10" ht="15">
      <c r="B97" s="54" t="s">
        <v>44</v>
      </c>
      <c r="C97" s="55" t="s">
        <v>44</v>
      </c>
      <c r="D97" s="55"/>
      <c r="E97" s="55" t="s">
        <v>44</v>
      </c>
      <c r="F97" s="55" t="s">
        <v>44</v>
      </c>
      <c r="G97" s="55" t="s">
        <v>44</v>
      </c>
      <c r="H97" s="55" t="s">
        <v>44</v>
      </c>
      <c r="I97" s="55" t="s">
        <v>44</v>
      </c>
      <c r="J97" s="55" t="s">
        <v>44</v>
      </c>
    </row>
    <row r="98" spans="2:10" ht="15">
      <c r="B98" s="54" t="s">
        <v>44</v>
      </c>
      <c r="C98" s="55" t="s">
        <v>44</v>
      </c>
      <c r="D98" s="55"/>
      <c r="E98" s="55" t="s">
        <v>44</v>
      </c>
      <c r="F98" s="55" t="s">
        <v>44</v>
      </c>
      <c r="G98" s="55" t="s">
        <v>44</v>
      </c>
      <c r="H98" s="55" t="s">
        <v>44</v>
      </c>
      <c r="I98" s="55" t="s">
        <v>44</v>
      </c>
      <c r="J98" s="55" t="s">
        <v>44</v>
      </c>
    </row>
    <row r="99" spans="2:10" ht="15">
      <c r="B99" s="54" t="s">
        <v>44</v>
      </c>
      <c r="C99" s="55" t="s">
        <v>44</v>
      </c>
      <c r="D99" s="55"/>
      <c r="E99" s="55" t="s">
        <v>44</v>
      </c>
      <c r="F99" s="55" t="s">
        <v>44</v>
      </c>
      <c r="G99" s="55" t="s">
        <v>44</v>
      </c>
      <c r="H99" s="55" t="s">
        <v>44</v>
      </c>
      <c r="I99" s="55" t="s">
        <v>44</v>
      </c>
      <c r="J99" s="55" t="s">
        <v>44</v>
      </c>
    </row>
    <row r="100" spans="2:10" ht="15">
      <c r="B100" s="54" t="s">
        <v>44</v>
      </c>
      <c r="C100" s="55" t="s">
        <v>44</v>
      </c>
      <c r="D100" s="55"/>
      <c r="E100" s="55" t="s">
        <v>44</v>
      </c>
      <c r="F100" s="55" t="s">
        <v>44</v>
      </c>
      <c r="G100" s="55" t="s">
        <v>44</v>
      </c>
      <c r="H100" s="55" t="s">
        <v>44</v>
      </c>
      <c r="I100" s="55" t="s">
        <v>44</v>
      </c>
      <c r="J100" s="55" t="s">
        <v>44</v>
      </c>
    </row>
  </sheetData>
  <mergeCells count="7">
    <mergeCell ref="B7:B9"/>
    <mergeCell ref="C8:D8"/>
    <mergeCell ref="H8:J8"/>
    <mergeCell ref="E8:G8"/>
    <mergeCell ref="C7:D7"/>
    <mergeCell ref="E7:G7"/>
    <mergeCell ref="H7:J7"/>
  </mergeCells>
  <conditionalFormatting sqref="B59:J59 B61:J61 B63:J63 B65:J65 B67:J67 B69:J69 B71:J71 B73:J73 B75:J75 B77:J77 B79:J79 B81:J81 B83:J83 B85:J85 B87:J87 B89:J89 B91:J91 B93:J93 B95:J95 B97:J97 B99:J99">
    <cfRule type="expression" dxfId="1" priority="2">
      <formula>IF($B59&lt;&gt;"",TRUE,FALSE)</formula>
    </cfRule>
  </conditionalFormatting>
  <conditionalFormatting sqref="B58:J58 B60:J60 B62:J62 B64:J64 B66:J66 B68:J68 B70:J70 B72:J72 B74:J74 B76:J76 B78:J78 B80:J80 B82:J82 B84:J84 B86:J86 B88:J88 B90:J90 B92:J92 B94:J94 B96:J96 B98:J98 B100:J100">
    <cfRule type="expression" dxfId="0" priority="1">
      <formula>IF($B58&lt;&gt;"",TRUE,FALSE)</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M19"/>
  <sheetViews>
    <sheetView topLeftCell="A16" zoomScale="76" workbookViewId="0">
      <selection activeCell="H61" sqref="H61"/>
    </sheetView>
  </sheetViews>
  <sheetFormatPr defaultColWidth="9.28515625" defaultRowHeight="12.75"/>
  <cols>
    <col min="1" max="16384" width="9.28515625" style="5"/>
  </cols>
  <sheetData>
    <row r="19" spans="13:13">
      <c r="M19" s="4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I37"/>
  <sheetViews>
    <sheetView showGridLines="0" zoomScale="70" zoomScaleNormal="70" workbookViewId="0">
      <selection activeCell="K40" sqref="K40"/>
    </sheetView>
  </sheetViews>
  <sheetFormatPr defaultColWidth="9.28515625" defaultRowHeight="12.75"/>
  <cols>
    <col min="1" max="1" width="9.28515625" style="28"/>
    <col min="2" max="2" width="18.28515625" style="28" customWidth="1"/>
    <col min="3" max="4" width="14.42578125" style="28" customWidth="1"/>
    <col min="5" max="5" width="16" style="28" customWidth="1"/>
    <col min="6" max="6" width="14.42578125" style="28" customWidth="1"/>
    <col min="7" max="7" width="16.28515625" style="28" customWidth="1"/>
    <col min="8" max="8" width="19.28515625" style="28" bestFit="1" customWidth="1"/>
    <col min="9" max="9" width="18.28515625" style="28" bestFit="1" customWidth="1"/>
    <col min="10" max="11" width="13.7109375" style="28" customWidth="1"/>
    <col min="12" max="16384" width="9.28515625" style="28"/>
  </cols>
  <sheetData>
    <row r="1" spans="1:9">
      <c r="B1" s="29"/>
    </row>
    <row r="2" spans="1:9">
      <c r="B2" s="29"/>
      <c r="H2" s="4"/>
      <c r="I2" s="4"/>
    </row>
    <row r="3" spans="1:9">
      <c r="A3" s="4"/>
      <c r="C3" s="30"/>
      <c r="D3" s="4"/>
      <c r="E3" s="4"/>
      <c r="F3" s="4"/>
      <c r="G3" s="4"/>
      <c r="H3" s="4"/>
      <c r="I3" s="4"/>
    </row>
    <row r="4" spans="1:9" ht="15.75">
      <c r="A4" s="4"/>
      <c r="B4" s="31" t="s">
        <v>22</v>
      </c>
      <c r="C4" s="8"/>
      <c r="D4" s="32"/>
      <c r="E4" s="8"/>
      <c r="F4" s="8"/>
      <c r="G4" s="8"/>
      <c r="H4" s="4"/>
      <c r="I4" s="4"/>
    </row>
    <row r="5" spans="1:9" ht="31.5">
      <c r="A5" s="4"/>
      <c r="B5" s="33"/>
      <c r="C5" s="14">
        <v>45374</v>
      </c>
      <c r="D5" s="14">
        <f>C5-28</f>
        <v>45346</v>
      </c>
      <c r="E5" s="15" t="s">
        <v>24</v>
      </c>
      <c r="F5" s="16">
        <f>C5-(13*28)</f>
        <v>45010</v>
      </c>
      <c r="G5" s="15" t="s">
        <v>25</v>
      </c>
      <c r="H5" s="4"/>
      <c r="I5" s="4"/>
    </row>
    <row r="6" spans="1:9" ht="15">
      <c r="A6" s="4"/>
      <c r="B6" s="34" t="s">
        <v>0</v>
      </c>
      <c r="C6" s="17">
        <f>VLOOKUP(C5,'GB retail prices'!$B:$J,2,FALSE)</f>
        <v>148.29000000000002</v>
      </c>
      <c r="D6" s="17">
        <f>VLOOKUP(D5,'GB retail prices'!$B:$J,2,FALSE)</f>
        <v>148.51000000000002</v>
      </c>
      <c r="E6" s="35">
        <f>IF(C6/D6-1=0,"n/c",C6/D6-1)</f>
        <v>-1.4813817251363437E-3</v>
      </c>
      <c r="F6" s="17">
        <f>VLOOKUP(F5,'GB retail prices'!$B:$J,2,FALSE)</f>
        <v>168.2</v>
      </c>
      <c r="G6" s="35">
        <f>IF(C6/F6-1=0,"n/c",C6/F6-1)</f>
        <v>-0.11837098692033277</v>
      </c>
      <c r="H6" s="4"/>
      <c r="I6" s="4"/>
    </row>
    <row r="7" spans="1:9" ht="15">
      <c r="A7" s="4"/>
      <c r="B7" s="36" t="s">
        <v>1</v>
      </c>
      <c r="C7" s="18">
        <f>VLOOKUP(C5,'GB retail prices'!$B:$J,3,FALSE)</f>
        <v>125</v>
      </c>
      <c r="D7" s="18">
        <f>VLOOKUP(D5,'GB retail prices'!$B:$J,3,FALSE)</f>
        <v>125</v>
      </c>
      <c r="E7" s="37" t="str">
        <f>IF(C7/D7-1=0,"n/c",C7/D7-1)</f>
        <v>n/c</v>
      </c>
      <c r="F7" s="18">
        <f>VLOOKUP(F5,'GB retail prices'!$B:$J,3,FALSE)</f>
        <v>122</v>
      </c>
      <c r="G7" s="37">
        <f>IF(C7/F7-1=0,"n/c",C7/F7-1)</f>
        <v>2.4590163934426146E-2</v>
      </c>
      <c r="H7" s="4"/>
      <c r="I7" s="4"/>
    </row>
    <row r="8" spans="1:9" ht="15">
      <c r="A8" s="4"/>
      <c r="B8" s="8"/>
      <c r="C8" s="19"/>
      <c r="D8" s="19"/>
      <c r="E8" s="19"/>
      <c r="F8" s="19"/>
      <c r="G8" s="19"/>
      <c r="H8" s="4"/>
      <c r="I8" s="4"/>
    </row>
    <row r="9" spans="1:9" ht="15.75">
      <c r="A9" s="4"/>
      <c r="B9" s="31" t="s">
        <v>23</v>
      </c>
      <c r="C9" s="19"/>
      <c r="D9" s="19"/>
      <c r="E9" s="19"/>
      <c r="F9" s="19"/>
      <c r="G9" s="19"/>
      <c r="H9" s="4"/>
      <c r="I9" s="4"/>
    </row>
    <row r="10" spans="1:9" ht="31.5">
      <c r="A10" s="4"/>
      <c r="B10" s="38"/>
      <c r="C10" s="14">
        <f>C5</f>
        <v>45374</v>
      </c>
      <c r="D10" s="14">
        <f>D5</f>
        <v>45346</v>
      </c>
      <c r="E10" s="15" t="s">
        <v>24</v>
      </c>
      <c r="F10" s="16">
        <f>C10-(13*28)</f>
        <v>45010</v>
      </c>
      <c r="G10" s="15" t="s">
        <v>25</v>
      </c>
      <c r="H10" s="4"/>
      <c r="I10" s="4"/>
    </row>
    <row r="11" spans="1:9" ht="15">
      <c r="A11" s="4"/>
      <c r="B11" s="39" t="s">
        <v>15</v>
      </c>
      <c r="C11" s="17">
        <f>VLOOKUP(C10,'GB retail prices'!$B:$J,4,FALSE)</f>
        <v>428.71</v>
      </c>
      <c r="D11" s="17">
        <f>VLOOKUP(D10,'GB retail prices'!$B:$J,4,FALSE)</f>
        <v>428.21999999999997</v>
      </c>
      <c r="E11" s="35">
        <f>IF(C11/D11-1=0,"n/c",C11/D11-1)</f>
        <v>1.1442716360750005E-3</v>
      </c>
      <c r="F11" s="17">
        <f>VLOOKUP(F10,'GB retail prices'!$B:$J,4,FALSE)</f>
        <v>453.76000000000005</v>
      </c>
      <c r="G11" s="35">
        <f>IF(C11/F11-1=0,"n/c",C11/F11-1)</f>
        <v>-5.5205394922426043E-2</v>
      </c>
      <c r="H11" s="4"/>
      <c r="I11" s="4"/>
    </row>
    <row r="12" spans="1:9" ht="15">
      <c r="A12" s="4"/>
      <c r="B12" s="40" t="s">
        <v>16</v>
      </c>
      <c r="C12" s="18">
        <f>VLOOKUP(C10,'GB retail prices'!$B:$J,5,FALSE)</f>
        <v>390.24</v>
      </c>
      <c r="D12" s="18">
        <f>VLOOKUP(D10,'GB retail prices'!$B:$J,5,FALSE)</f>
        <v>392.53</v>
      </c>
      <c r="E12" s="37">
        <f>IF(C12/D12-1=0,"n/c",C12/D12-1)</f>
        <v>-5.8339489975287595E-3</v>
      </c>
      <c r="F12" s="18">
        <f>VLOOKUP(F10,'GB retail prices'!$B:$J,5,FALSE)</f>
        <v>429.23</v>
      </c>
      <c r="G12" s="37">
        <f>IF(C12/F12-1=0,"n/c",C12/F12-1)</f>
        <v>-9.0837080353190602E-2</v>
      </c>
      <c r="H12" s="4"/>
      <c r="I12" s="4"/>
    </row>
    <row r="13" spans="1:9" ht="15">
      <c r="A13" s="4"/>
      <c r="B13" s="39" t="s">
        <v>17</v>
      </c>
      <c r="C13" s="17">
        <f>VLOOKUP(C10,'GB retail prices'!$B:$J,6,FALSE)</f>
        <v>363.18</v>
      </c>
      <c r="D13" s="17">
        <f>VLOOKUP(D10,'GB retail prices'!$B:$J,6,FALSE)</f>
        <v>373.69</v>
      </c>
      <c r="E13" s="35">
        <f>C13/D13-1</f>
        <v>-2.8124916374535069E-2</v>
      </c>
      <c r="F13" s="17">
        <f>VLOOKUP(F10,'GB retail prices'!$B:$J,6,FALSE)</f>
        <v>382.78</v>
      </c>
      <c r="G13" s="35">
        <f t="shared" ref="G13" si="0">C13/F13-1</f>
        <v>-5.1204347144573781E-2</v>
      </c>
      <c r="H13" s="4"/>
      <c r="I13" s="4"/>
    </row>
    <row r="14" spans="1:9" ht="15">
      <c r="A14" s="4"/>
      <c r="B14" s="8"/>
      <c r="C14" s="19"/>
      <c r="D14" s="19"/>
      <c r="E14" s="19"/>
      <c r="F14" s="19"/>
      <c r="G14" s="19"/>
      <c r="H14" s="4"/>
      <c r="I14" s="4"/>
    </row>
    <row r="15" spans="1:9" ht="15.75">
      <c r="A15" s="4"/>
      <c r="B15" s="31" t="s">
        <v>40</v>
      </c>
      <c r="C15" s="19"/>
      <c r="D15" s="19"/>
      <c r="E15" s="19"/>
      <c r="F15" s="19"/>
      <c r="G15" s="19"/>
      <c r="H15" s="4"/>
      <c r="I15" s="4"/>
    </row>
    <row r="16" spans="1:9" ht="31.5">
      <c r="A16" s="4"/>
      <c r="B16" s="38"/>
      <c r="C16" s="14">
        <f>C10</f>
        <v>45374</v>
      </c>
      <c r="D16" s="14">
        <f>D5</f>
        <v>45346</v>
      </c>
      <c r="E16" s="15" t="s">
        <v>24</v>
      </c>
      <c r="F16" s="16">
        <f>C16-(13*28)</f>
        <v>45010</v>
      </c>
      <c r="G16" s="15" t="s">
        <v>25</v>
      </c>
      <c r="H16" s="4"/>
      <c r="I16" s="4"/>
    </row>
    <row r="17" spans="1:9" ht="15">
      <c r="A17" s="4"/>
      <c r="B17" s="39" t="s">
        <v>18</v>
      </c>
      <c r="C17" s="17">
        <f>VLOOKUP(C16,'GB retail prices'!$B:$J,7,FALSE)</f>
        <v>736.08</v>
      </c>
      <c r="D17" s="17">
        <f>VLOOKUP(D16,'GB retail prices'!$B:$J,7,FALSE)</f>
        <v>732.16</v>
      </c>
      <c r="E17" s="35">
        <f>IF(C17/D17-1=0,"n/c",C17/D17-1)</f>
        <v>5.3540209790210458E-3</v>
      </c>
      <c r="F17" s="17">
        <f>VLOOKUP(F16,'GB retail prices'!$B:$J,7,FALSE)</f>
        <v>738.39</v>
      </c>
      <c r="G17" s="35">
        <f>IF(C17/F17-1=0,"n/c",C17/F17-1)</f>
        <v>-3.1284280664688469E-3</v>
      </c>
      <c r="H17" s="4"/>
      <c r="I17" s="4"/>
    </row>
    <row r="18" spans="1:9" ht="15">
      <c r="A18" s="4"/>
      <c r="B18" s="40" t="s">
        <v>2</v>
      </c>
      <c r="C18" s="18">
        <f>VLOOKUP(C16,'GB retail prices'!$B:$J,8,FALSE)</f>
        <v>727.98</v>
      </c>
      <c r="D18" s="18">
        <f>VLOOKUP(D16,'GB retail prices'!$B:$J,8,FALSE)</f>
        <v>724.05</v>
      </c>
      <c r="E18" s="37">
        <f>IF(C18/D18-1=0,"n/c",C18/D18-1)</f>
        <v>5.4278019473794625E-3</v>
      </c>
      <c r="F18" s="18">
        <f>VLOOKUP(F16,'GB retail prices'!$B:$J,8,FALSE)</f>
        <v>714.25</v>
      </c>
      <c r="G18" s="37">
        <f>IF(C18/F18-1=0,"n/c",C18/F18-1)</f>
        <v>1.9222961148057438E-2</v>
      </c>
      <c r="H18" s="4"/>
      <c r="I18" s="4"/>
    </row>
    <row r="19" spans="1:9" ht="15">
      <c r="A19" s="4"/>
      <c r="B19" s="39" t="s">
        <v>3</v>
      </c>
      <c r="C19" s="17">
        <f>VLOOKUP(C16,'GB retail prices'!$B:$J,9,FALSE)</f>
        <v>624.12</v>
      </c>
      <c r="D19" s="17">
        <f>VLOOKUP(D16,'GB retail prices'!$B:$J,9,FALSE)</f>
        <v>638.04</v>
      </c>
      <c r="E19" s="35">
        <f>C19/D19-1</f>
        <v>-2.1816813992853068E-2</v>
      </c>
      <c r="F19" s="17">
        <f>VLOOKUP(F16,'GB retail prices'!$B:$J,9,FALSE)</f>
        <v>627.46</v>
      </c>
      <c r="G19" s="35">
        <f t="shared" ref="G19" si="1">C19/F19-1</f>
        <v>-5.3230484811781498E-3</v>
      </c>
      <c r="H19" s="4"/>
      <c r="I19" s="4"/>
    </row>
    <row r="20" spans="1:9" ht="15">
      <c r="B20" s="41"/>
      <c r="C20" s="21"/>
      <c r="D20" s="21"/>
      <c r="E20" s="42"/>
      <c r="F20" s="21"/>
      <c r="G20" s="42"/>
    </row>
    <row r="21" spans="1:9" ht="15">
      <c r="A21" s="4"/>
      <c r="B21" s="8" t="s">
        <v>42</v>
      </c>
      <c r="C21" s="8"/>
      <c r="D21" s="8"/>
      <c r="E21" s="8"/>
      <c r="F21" s="8"/>
      <c r="G21" s="8"/>
      <c r="H21" s="4"/>
      <c r="I21" s="4"/>
    </row>
    <row r="22" spans="1:9" ht="15">
      <c r="A22" s="4"/>
      <c r="B22" s="8"/>
      <c r="C22" s="8"/>
      <c r="D22" s="8"/>
      <c r="E22" s="8"/>
      <c r="F22" s="8"/>
      <c r="G22" s="8"/>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sheetData>
  <pageMargins left="0.7" right="0.7" top="0.75" bottom="0.75" header="0.3" footer="0.3"/>
  <pageSetup paperSize="9" orientation="portrait" r:id="rId1"/>
  <ignoredErrors>
    <ignoredError sqref="F14:G15 F18:F19 F13 F11:F12 F17 E14:E15 E6:E9 E17:E19 E11:E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2"/>
  <sheetViews>
    <sheetView showGridLines="0" workbookViewId="0">
      <selection activeCell="A27" sqref="A27"/>
    </sheetView>
  </sheetViews>
  <sheetFormatPr defaultColWidth="11.42578125" defaultRowHeight="15"/>
  <cols>
    <col min="1" max="1" width="26" style="22" customWidth="1"/>
    <col min="2" max="11" width="12.7109375" style="22" customWidth="1"/>
    <col min="12" max="16384" width="11.42578125" style="22"/>
  </cols>
  <sheetData>
    <row r="1" spans="1:11" ht="15" customHeight="1" thickBot="1"/>
    <row r="2" spans="1:11" ht="15" customHeight="1">
      <c r="A2" s="23" t="s">
        <v>21</v>
      </c>
      <c r="B2" s="23"/>
      <c r="C2" s="23"/>
      <c r="D2" s="23"/>
      <c r="E2" s="23"/>
      <c r="F2" s="23"/>
      <c r="G2" s="23"/>
      <c r="H2" s="23"/>
      <c r="I2" s="23"/>
      <c r="J2" s="23"/>
      <c r="K2" s="23"/>
    </row>
    <row r="3" spans="1:11" ht="15" customHeight="1">
      <c r="A3" s="24"/>
      <c r="B3" s="24"/>
      <c r="C3" s="24"/>
      <c r="D3" s="24"/>
      <c r="E3" s="24"/>
      <c r="F3" s="24"/>
      <c r="G3" s="24"/>
      <c r="H3" s="24"/>
      <c r="I3" s="24"/>
      <c r="J3" s="24"/>
      <c r="K3" s="24"/>
    </row>
    <row r="4" spans="1:11" ht="15" customHeight="1">
      <c r="A4" s="25" t="s">
        <v>33</v>
      </c>
      <c r="B4" s="25"/>
      <c r="C4" s="25"/>
      <c r="D4" s="25"/>
      <c r="E4" s="25"/>
      <c r="F4" s="25"/>
      <c r="G4" s="25"/>
      <c r="H4" s="25"/>
      <c r="I4" s="25"/>
      <c r="J4" s="24"/>
      <c r="K4" s="24"/>
    </row>
    <row r="5" spans="1:11" ht="15" customHeight="1">
      <c r="A5" s="25" t="s">
        <v>20</v>
      </c>
      <c r="B5" s="25"/>
      <c r="C5" s="25"/>
      <c r="D5" s="25"/>
      <c r="E5" s="25"/>
      <c r="F5" s="25"/>
      <c r="G5" s="25"/>
      <c r="H5" s="25"/>
      <c r="I5" s="25"/>
      <c r="J5" s="24"/>
      <c r="K5" s="24"/>
    </row>
    <row r="6" spans="1:11" ht="21" customHeight="1">
      <c r="A6" s="22" t="s">
        <v>38</v>
      </c>
      <c r="B6" s="25"/>
      <c r="C6" s="25"/>
      <c r="D6" s="25"/>
      <c r="E6" s="25"/>
      <c r="F6" s="25"/>
      <c r="G6" s="25"/>
      <c r="H6" s="25"/>
      <c r="I6" s="25"/>
      <c r="J6" s="24"/>
      <c r="K6" s="24"/>
    </row>
    <row r="7" spans="1:11" ht="15" customHeight="1">
      <c r="A7" s="25"/>
      <c r="B7" s="25"/>
      <c r="C7" s="25"/>
      <c r="D7" s="25"/>
      <c r="E7" s="25"/>
      <c r="F7" s="25"/>
      <c r="G7" s="25"/>
      <c r="H7" s="25"/>
      <c r="I7" s="25"/>
      <c r="J7" s="24"/>
      <c r="K7" s="24"/>
    </row>
    <row r="8" spans="1:11" ht="15" customHeight="1">
      <c r="A8" s="70" t="s">
        <v>34</v>
      </c>
      <c r="B8" s="70"/>
      <c r="C8" s="70"/>
      <c r="D8" s="70"/>
      <c r="E8" s="70"/>
      <c r="F8" s="70"/>
      <c r="G8" s="70"/>
      <c r="H8" s="70"/>
      <c r="I8" s="70"/>
      <c r="J8" s="70"/>
      <c r="K8" s="70"/>
    </row>
    <row r="9" spans="1:11" ht="15" customHeight="1">
      <c r="A9" s="70"/>
      <c r="B9" s="70"/>
      <c r="C9" s="70"/>
      <c r="D9" s="70"/>
      <c r="E9" s="70"/>
      <c r="F9" s="70"/>
      <c r="G9" s="70"/>
      <c r="H9" s="70"/>
      <c r="I9" s="70"/>
      <c r="J9" s="70"/>
      <c r="K9" s="70"/>
    </row>
    <row r="10" spans="1:11" ht="15" customHeight="1">
      <c r="A10" s="70"/>
      <c r="B10" s="70"/>
      <c r="C10" s="70"/>
      <c r="D10" s="70"/>
      <c r="E10" s="70"/>
      <c r="F10" s="70"/>
      <c r="G10" s="70"/>
      <c r="H10" s="70"/>
      <c r="I10" s="70"/>
      <c r="J10" s="70"/>
      <c r="K10" s="70"/>
    </row>
    <row r="11" spans="1:11" ht="15" customHeight="1">
      <c r="A11" s="26"/>
      <c r="B11" s="26"/>
      <c r="C11" s="26"/>
      <c r="D11" s="26"/>
      <c r="E11" s="26"/>
      <c r="F11" s="26"/>
      <c r="G11" s="26"/>
      <c r="H11" s="26"/>
      <c r="I11" s="26"/>
      <c r="J11" s="24"/>
      <c r="K11" s="24"/>
    </row>
    <row r="12" spans="1:11" ht="15" customHeight="1" thickBot="1">
      <c r="A12" s="24"/>
      <c r="B12" s="24"/>
      <c r="C12" s="24"/>
      <c r="D12" s="24"/>
      <c r="E12" s="24"/>
      <c r="F12" s="24"/>
      <c r="G12" s="24"/>
      <c r="H12" s="24"/>
      <c r="I12" s="24"/>
      <c r="J12" s="24"/>
      <c r="K12" s="24"/>
    </row>
    <row r="13" spans="1:11" ht="15" customHeight="1">
      <c r="A13" s="23" t="s">
        <v>5</v>
      </c>
      <c r="B13" s="23"/>
      <c r="C13" s="23"/>
      <c r="D13" s="23"/>
      <c r="E13" s="23"/>
      <c r="F13" s="23"/>
      <c r="G13" s="23"/>
      <c r="H13" s="23"/>
      <c r="I13" s="23"/>
      <c r="J13" s="23"/>
      <c r="K13" s="23"/>
    </row>
    <row r="14" spans="1:11" ht="15" customHeight="1">
      <c r="A14" s="24"/>
      <c r="B14" s="24"/>
      <c r="C14" s="24"/>
      <c r="D14" s="24"/>
      <c r="E14" s="24"/>
      <c r="F14" s="24"/>
      <c r="G14" s="24"/>
      <c r="H14" s="24"/>
      <c r="I14" s="24"/>
      <c r="J14" s="24"/>
      <c r="K14" s="24"/>
    </row>
    <row r="15" spans="1:11" ht="15" customHeight="1">
      <c r="A15" s="73" t="s">
        <v>28</v>
      </c>
      <c r="B15" s="73"/>
      <c r="C15" s="73"/>
      <c r="D15" s="73"/>
      <c r="E15" s="73"/>
      <c r="F15" s="73"/>
      <c r="G15" s="73"/>
      <c r="H15" s="73"/>
      <c r="I15" s="73"/>
      <c r="J15" s="73"/>
      <c r="K15" s="73"/>
    </row>
    <row r="16" spans="1:11" ht="15" customHeight="1">
      <c r="A16" s="73"/>
      <c r="B16" s="73"/>
      <c r="C16" s="73"/>
      <c r="D16" s="73"/>
      <c r="E16" s="73"/>
      <c r="F16" s="73"/>
      <c r="G16" s="73"/>
      <c r="H16" s="73"/>
      <c r="I16" s="73"/>
      <c r="J16" s="73"/>
      <c r="K16" s="73"/>
    </row>
    <row r="17" spans="1:11" ht="15" customHeight="1">
      <c r="A17" s="73"/>
      <c r="B17" s="73"/>
      <c r="C17" s="73"/>
      <c r="D17" s="73"/>
      <c r="E17" s="73"/>
      <c r="F17" s="73"/>
      <c r="G17" s="73"/>
      <c r="H17" s="73"/>
      <c r="I17" s="73"/>
      <c r="J17" s="73"/>
      <c r="K17" s="73"/>
    </row>
    <row r="18" spans="1:11" ht="15" customHeight="1">
      <c r="A18" s="73"/>
      <c r="B18" s="73"/>
      <c r="C18" s="73"/>
      <c r="D18" s="73"/>
      <c r="E18" s="73"/>
      <c r="F18" s="73"/>
      <c r="G18" s="73"/>
      <c r="H18" s="73"/>
      <c r="I18" s="73"/>
      <c r="J18" s="73"/>
      <c r="K18" s="73"/>
    </row>
    <row r="19" spans="1:11" ht="15" customHeight="1">
      <c r="A19" s="73"/>
      <c r="B19" s="73"/>
      <c r="C19" s="73"/>
      <c r="D19" s="73"/>
      <c r="E19" s="73"/>
      <c r="F19" s="73"/>
      <c r="G19" s="73"/>
      <c r="H19" s="73"/>
      <c r="I19" s="73"/>
      <c r="J19" s="73"/>
      <c r="K19" s="73"/>
    </row>
    <row r="20" spans="1:11" ht="15" customHeight="1">
      <c r="A20" s="73"/>
      <c r="B20" s="73"/>
      <c r="C20" s="73"/>
      <c r="D20" s="73"/>
      <c r="E20" s="73"/>
      <c r="F20" s="73"/>
      <c r="G20" s="73"/>
      <c r="H20" s="73"/>
      <c r="I20" s="73"/>
      <c r="J20" s="73"/>
      <c r="K20" s="73"/>
    </row>
    <row r="21" spans="1:11" ht="15" customHeight="1">
      <c r="A21" s="73"/>
      <c r="B21" s="73"/>
      <c r="C21" s="73"/>
      <c r="D21" s="73"/>
      <c r="E21" s="73"/>
      <c r="F21" s="73"/>
      <c r="G21" s="73"/>
      <c r="H21" s="73"/>
      <c r="I21" s="73"/>
      <c r="J21" s="73"/>
      <c r="K21" s="73"/>
    </row>
    <row r="22" spans="1:11" ht="15" customHeight="1">
      <c r="A22" s="73"/>
      <c r="B22" s="73"/>
      <c r="C22" s="73"/>
      <c r="D22" s="73"/>
      <c r="E22" s="73"/>
      <c r="F22" s="73"/>
      <c r="G22" s="73"/>
      <c r="H22" s="73"/>
      <c r="I22" s="73"/>
      <c r="J22" s="73"/>
      <c r="K22" s="73"/>
    </row>
    <row r="23" spans="1:11" ht="15" customHeight="1">
      <c r="A23" s="73"/>
      <c r="B23" s="73"/>
      <c r="C23" s="73"/>
      <c r="D23" s="73"/>
      <c r="E23" s="73"/>
      <c r="F23" s="73"/>
      <c r="G23" s="73"/>
      <c r="H23" s="73"/>
      <c r="I23" s="73"/>
      <c r="J23" s="73"/>
      <c r="K23" s="73"/>
    </row>
    <row r="24" spans="1:11" ht="15" customHeight="1">
      <c r="A24" s="73"/>
      <c r="B24" s="73"/>
      <c r="C24" s="73"/>
      <c r="D24" s="73"/>
      <c r="E24" s="73"/>
      <c r="F24" s="73"/>
      <c r="G24" s="73"/>
      <c r="H24" s="73"/>
      <c r="I24" s="73"/>
      <c r="J24" s="73"/>
      <c r="K24" s="73"/>
    </row>
    <row r="25" spans="1:11" ht="15" customHeight="1">
      <c r="A25" s="73"/>
      <c r="B25" s="73"/>
      <c r="C25" s="73"/>
      <c r="D25" s="73"/>
      <c r="E25" s="73"/>
      <c r="F25" s="73"/>
      <c r="G25" s="73"/>
      <c r="H25" s="73"/>
      <c r="I25" s="73"/>
      <c r="J25" s="73"/>
      <c r="K25" s="73"/>
    </row>
    <row r="26" spans="1:11" ht="15" customHeight="1">
      <c r="A26" s="71" t="s">
        <v>41</v>
      </c>
      <c r="B26" s="71"/>
      <c r="C26" s="71"/>
      <c r="D26" s="71"/>
      <c r="E26" s="71"/>
      <c r="F26" s="71"/>
      <c r="G26" s="71"/>
      <c r="H26" s="71"/>
      <c r="I26" s="71"/>
      <c r="J26" s="27"/>
      <c r="K26" s="27"/>
    </row>
    <row r="27" spans="1:11" ht="15" customHeight="1" thickBot="1">
      <c r="J27" s="72"/>
      <c r="K27" s="72"/>
    </row>
    <row r="28" spans="1:11" ht="15" customHeight="1">
      <c r="A28" s="23" t="s">
        <v>6</v>
      </c>
      <c r="B28" s="23"/>
      <c r="C28" s="23"/>
      <c r="D28" s="23"/>
      <c r="E28" s="23"/>
      <c r="F28" s="23"/>
      <c r="G28" s="23"/>
      <c r="H28" s="23"/>
      <c r="I28" s="23"/>
      <c r="J28" s="23"/>
      <c r="K28" s="23"/>
    </row>
    <row r="29" spans="1:11" ht="15" customHeight="1">
      <c r="A29" s="24"/>
      <c r="B29" s="24"/>
      <c r="C29" s="24"/>
      <c r="D29" s="24"/>
      <c r="E29" s="24"/>
      <c r="F29" s="24"/>
      <c r="G29" s="24"/>
      <c r="H29" s="24"/>
      <c r="I29" s="24"/>
      <c r="J29" s="24"/>
      <c r="K29" s="24"/>
    </row>
    <row r="30" spans="1:11" ht="15" customHeight="1">
      <c r="A30" s="44" t="s">
        <v>29</v>
      </c>
      <c r="B30" s="68" t="s">
        <v>30</v>
      </c>
      <c r="C30" s="68"/>
      <c r="D30" s="68"/>
      <c r="E30" s="68"/>
      <c r="F30" s="68"/>
      <c r="G30" s="68"/>
      <c r="H30" s="68"/>
      <c r="I30" s="68"/>
      <c r="J30" s="68"/>
      <c r="K30" s="68"/>
    </row>
    <row r="31" spans="1:11" ht="15" customHeight="1">
      <c r="A31" s="74" t="s">
        <v>26</v>
      </c>
      <c r="B31" s="75" t="s">
        <v>39</v>
      </c>
      <c r="C31" s="76"/>
      <c r="D31" s="76"/>
      <c r="E31" s="76"/>
      <c r="F31" s="76"/>
      <c r="G31" s="76"/>
      <c r="H31" s="76"/>
      <c r="I31" s="76"/>
      <c r="J31" s="76"/>
      <c r="K31" s="76"/>
    </row>
    <row r="32" spans="1:11" ht="15" customHeight="1">
      <c r="A32" s="74"/>
      <c r="B32" s="76"/>
      <c r="C32" s="76"/>
      <c r="D32" s="76"/>
      <c r="E32" s="76"/>
      <c r="F32" s="76"/>
      <c r="G32" s="76"/>
      <c r="H32" s="76"/>
      <c r="I32" s="76"/>
      <c r="J32" s="76"/>
      <c r="K32" s="76"/>
    </row>
    <row r="33" spans="1:11" ht="15" customHeight="1">
      <c r="A33" s="45"/>
      <c r="B33" s="76"/>
      <c r="C33" s="76"/>
      <c r="D33" s="76"/>
      <c r="E33" s="76"/>
      <c r="F33" s="76"/>
      <c r="G33" s="76"/>
      <c r="H33" s="76"/>
      <c r="I33" s="76"/>
      <c r="J33" s="76"/>
      <c r="K33" s="76"/>
    </row>
    <row r="34" spans="1:11" ht="15" customHeight="1">
      <c r="A34" s="46"/>
      <c r="B34" s="76"/>
      <c r="C34" s="76"/>
      <c r="D34" s="76"/>
      <c r="E34" s="76"/>
      <c r="F34" s="76"/>
      <c r="G34" s="76"/>
      <c r="H34" s="76"/>
      <c r="I34" s="76"/>
      <c r="J34" s="76"/>
      <c r="K34" s="76"/>
    </row>
    <row r="35" spans="1:11" ht="15" customHeight="1">
      <c r="A35" s="46"/>
      <c r="B35" s="76"/>
      <c r="C35" s="76"/>
      <c r="D35" s="76"/>
      <c r="E35" s="76"/>
      <c r="F35" s="76"/>
      <c r="G35" s="76"/>
      <c r="H35" s="76"/>
      <c r="I35" s="76"/>
      <c r="J35" s="76"/>
      <c r="K35" s="76"/>
    </row>
    <row r="36" spans="1:11" ht="15" customHeight="1">
      <c r="A36" s="44" t="s">
        <v>7</v>
      </c>
      <c r="B36" s="46" t="s">
        <v>32</v>
      </c>
      <c r="C36" s="46"/>
      <c r="D36" s="46"/>
      <c r="E36" s="46"/>
      <c r="F36" s="46"/>
      <c r="G36" s="46"/>
      <c r="H36" s="46"/>
      <c r="I36" s="46"/>
      <c r="J36" s="46"/>
      <c r="K36" s="46"/>
    </row>
    <row r="37" spans="1:11" ht="15" customHeight="1">
      <c r="A37" s="47" t="s">
        <v>8</v>
      </c>
      <c r="B37" s="68" t="s">
        <v>31</v>
      </c>
      <c r="C37" s="68"/>
      <c r="D37" s="68"/>
      <c r="E37" s="68"/>
      <c r="F37" s="68"/>
      <c r="G37" s="68"/>
      <c r="H37" s="68"/>
      <c r="I37" s="68"/>
      <c r="J37" s="68"/>
      <c r="K37" s="68"/>
    </row>
    <row r="38" spans="1:11" ht="15" customHeight="1">
      <c r="A38" s="47" t="s">
        <v>9</v>
      </c>
      <c r="B38" s="68" t="s">
        <v>10</v>
      </c>
      <c r="C38" s="68"/>
      <c r="D38" s="68"/>
      <c r="E38" s="68"/>
      <c r="F38" s="68"/>
      <c r="G38" s="68"/>
      <c r="H38" s="68"/>
      <c r="I38" s="68"/>
      <c r="J38" s="68"/>
      <c r="K38" s="68"/>
    </row>
    <row r="39" spans="1:11" ht="15.75">
      <c r="A39" s="47"/>
      <c r="B39" s="48"/>
      <c r="C39" s="48"/>
      <c r="D39" s="48"/>
      <c r="E39" s="48"/>
      <c r="F39" s="48"/>
      <c r="G39" s="48"/>
      <c r="H39" s="48"/>
      <c r="I39" s="48"/>
      <c r="J39" s="48"/>
      <c r="K39" s="48"/>
    </row>
    <row r="40" spans="1:11" ht="16.5" thickBot="1">
      <c r="A40" s="49"/>
      <c r="B40" s="69"/>
      <c r="C40" s="69"/>
      <c r="D40" s="69"/>
      <c r="E40" s="69"/>
      <c r="F40" s="69"/>
      <c r="G40" s="69"/>
      <c r="H40" s="69"/>
      <c r="I40" s="69"/>
      <c r="J40" s="69"/>
      <c r="K40" s="69"/>
    </row>
    <row r="42" spans="1:11" ht="15" customHeight="1"/>
  </sheetData>
  <mergeCells count="10">
    <mergeCell ref="B38:K38"/>
    <mergeCell ref="B40:K40"/>
    <mergeCell ref="A8:K10"/>
    <mergeCell ref="B37:K37"/>
    <mergeCell ref="A26:I26"/>
    <mergeCell ref="J27:K27"/>
    <mergeCell ref="A15:K25"/>
    <mergeCell ref="B30:K30"/>
    <mergeCell ref="A31:A32"/>
    <mergeCell ref="B31:K35"/>
  </mergeCells>
  <hyperlinks>
    <hyperlink ref="B37" r:id="rId1" xr:uid="{59043C71-A1F9-4009-8C3E-99977E5C1477}"/>
    <hyperlink ref="B38:C38" r:id="rId2" display="ahdb.org.uk" xr:uid="{13D70F0B-3CC1-44A6-92BB-0781EA139E9E}"/>
    <hyperlink ref="B30" r:id="rId3" xr:uid="{963ECF04-B93E-4B02-B993-09C84BAB9015}"/>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GB retail prices</vt:lpstr>
      <vt:lpstr>Charts</vt:lpstr>
      <vt:lpstr> Table (hide)</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Clayton</dc:creator>
  <cp:lastModifiedBy>Gavin Mills</cp:lastModifiedBy>
  <dcterms:created xsi:type="dcterms:W3CDTF">2019-09-20T13:14:53Z</dcterms:created>
  <dcterms:modified xsi:type="dcterms:W3CDTF">2024-04-11T07:30:52Z</dcterms:modified>
</cp:coreProperties>
</file>